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fam\Desktop\MAX\6_ PLANILHAS_EM ANÁLISE\PARA SITE\GRÁTIS\PRONTAS\"/>
    </mc:Choice>
  </mc:AlternateContent>
  <xr:revisionPtr revIDLastSave="0" documentId="13_ncr:1_{549E8AF7-020E-4BD2-AE35-15481728FAC1}" xr6:coauthVersionLast="46" xr6:coauthVersionMax="46" xr10:uidLastSave="{00000000-0000-0000-0000-000000000000}"/>
  <bookViews>
    <workbookView xWindow="-120" yWindow="-120" windowWidth="20730" windowHeight="11160" xr2:uid="{71FEA4A1-BE16-40B1-9C07-4640ACAFBC09}"/>
  </bookViews>
  <sheets>
    <sheet name="CÁLC. H.E" sheetId="2" r:id="rId1"/>
  </sheets>
  <definedNames>
    <definedName name="_xlnm.Print_Area" localSheetId="0">'CÁLC. H.E'!$A$1:$K$57</definedName>
    <definedName name="RegiãoDeTítuloDaLinha1..C5">#REF!</definedName>
    <definedName name="RegiãoDeTítuloDaLinha2..G4">#REF!</definedName>
    <definedName name="RegiãoDeTítuloDaLinha3..H15">#REF!</definedName>
    <definedName name="RegiãoDeTítuloDaLinha4..G16">#REF!</definedName>
    <definedName name="RegiãoDeTítuloDaLinha5..H17">#REF!</definedName>
    <definedName name="Título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2" l="1"/>
  <c r="H20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15" i="2"/>
  <c r="D10" i="2" l="1"/>
  <c r="H22" i="2"/>
  <c r="M22" i="2" s="1"/>
  <c r="H23" i="2"/>
  <c r="M23" i="2" s="1"/>
  <c r="H24" i="2"/>
  <c r="M24" i="2" s="1"/>
  <c r="H25" i="2"/>
  <c r="M25" i="2" s="1"/>
  <c r="H26" i="2"/>
  <c r="M26" i="2" s="1"/>
  <c r="H27" i="2"/>
  <c r="M27" i="2" s="1"/>
  <c r="H28" i="2"/>
  <c r="M28" i="2" s="1"/>
  <c r="H29" i="2"/>
  <c r="M29" i="2" s="1"/>
  <c r="H30" i="2"/>
  <c r="M30" i="2" s="1"/>
  <c r="H31" i="2"/>
  <c r="M31" i="2" s="1"/>
  <c r="H32" i="2"/>
  <c r="M32" i="2" s="1"/>
  <c r="H33" i="2"/>
  <c r="M33" i="2" s="1"/>
  <c r="H34" i="2"/>
  <c r="M34" i="2" s="1"/>
  <c r="H35" i="2"/>
  <c r="M35" i="2" s="1"/>
  <c r="H36" i="2"/>
  <c r="M36" i="2" s="1"/>
  <c r="H37" i="2"/>
  <c r="M37" i="2" s="1"/>
  <c r="H38" i="2"/>
  <c r="M38" i="2" s="1"/>
  <c r="H39" i="2"/>
  <c r="M39" i="2" s="1"/>
  <c r="H40" i="2"/>
  <c r="M40" i="2" s="1"/>
  <c r="H41" i="2"/>
  <c r="M41" i="2" s="1"/>
  <c r="H42" i="2"/>
  <c r="M42" i="2" s="1"/>
  <c r="H43" i="2"/>
  <c r="M43" i="2" s="1"/>
  <c r="H44" i="2"/>
  <c r="M44" i="2" s="1"/>
  <c r="H45" i="2"/>
  <c r="M45" i="2" s="1"/>
  <c r="H16" i="2"/>
  <c r="H17" i="2"/>
  <c r="H18" i="2"/>
  <c r="H19" i="2"/>
  <c r="H21" i="2"/>
  <c r="H15" i="2"/>
  <c r="M5" i="2" l="1"/>
  <c r="J20" i="2" s="1"/>
  <c r="M20" i="2" s="1"/>
  <c r="J16" i="2" l="1"/>
  <c r="M16" i="2" s="1"/>
  <c r="J45" i="2"/>
  <c r="J23" i="2"/>
  <c r="J31" i="2"/>
  <c r="J39" i="2"/>
  <c r="J40" i="2"/>
  <c r="J25" i="2"/>
  <c r="J33" i="2"/>
  <c r="J41" i="2"/>
  <c r="J18" i="2"/>
  <c r="M18" i="2" s="1"/>
  <c r="J36" i="2"/>
  <c r="J44" i="2"/>
  <c r="J29" i="2"/>
  <c r="J22" i="2"/>
  <c r="J24" i="2"/>
  <c r="J32" i="2"/>
  <c r="J37" i="2"/>
  <c r="J15" i="2"/>
  <c r="M15" i="2" s="1"/>
  <c r="J26" i="2"/>
  <c r="J34" i="2"/>
  <c r="J42" i="2"/>
  <c r="J38" i="2"/>
  <c r="J17" i="2"/>
  <c r="M17" i="2" s="1"/>
  <c r="J27" i="2"/>
  <c r="J35" i="2"/>
  <c r="J43" i="2"/>
  <c r="J28" i="2"/>
  <c r="J19" i="2"/>
  <c r="M19" i="2" s="1"/>
  <c r="J30" i="2"/>
  <c r="J21" i="2"/>
  <c r="M21" i="2" s="1"/>
  <c r="H9" i="2"/>
  <c r="H8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K10" i="2"/>
  <c r="N8" i="2" l="1"/>
  <c r="L43" i="2"/>
  <c r="L27" i="2"/>
  <c r="L32" i="2"/>
  <c r="L33" i="2"/>
  <c r="L38" i="2"/>
  <c r="L22" i="2"/>
  <c r="L40" i="2"/>
  <c r="L42" i="2"/>
  <c r="L39" i="2"/>
  <c r="L25" i="2"/>
  <c r="L29" i="2"/>
  <c r="L34" i="2"/>
  <c r="L44" i="2"/>
  <c r="L31" i="2"/>
  <c r="L24" i="2"/>
  <c r="L30" i="2"/>
  <c r="L28" i="2"/>
  <c r="L26" i="2"/>
  <c r="L36" i="2"/>
  <c r="L23" i="2"/>
  <c r="L45" i="2"/>
  <c r="L35" i="2"/>
  <c r="L37" i="2"/>
  <c r="L41" i="2"/>
  <c r="L19" i="2"/>
  <c r="L18" i="2"/>
  <c r="L16" i="2"/>
  <c r="D8" i="2" s="1"/>
  <c r="K8" i="2" s="1"/>
  <c r="L15" i="2"/>
  <c r="L20" i="2"/>
  <c r="L21" i="2"/>
  <c r="L17" i="2"/>
  <c r="K9" i="2"/>
  <c r="H46" i="2"/>
  <c r="I46" i="2"/>
  <c r="K46" i="2" l="1"/>
  <c r="K12" i="2"/>
</calcChain>
</file>

<file path=xl/sharedStrings.xml><?xml version="1.0" encoding="utf-8"?>
<sst xmlns="http://schemas.openxmlformats.org/spreadsheetml/2006/main" count="33" uniqueCount="30">
  <si>
    <t>CONTROLE DE HORAS MENSAIS</t>
  </si>
  <si>
    <t>Hora de entrada</t>
  </si>
  <si>
    <t>Hora de saída</t>
  </si>
  <si>
    <t xml:space="preserve">Hora de entrada </t>
  </si>
  <si>
    <t xml:space="preserve">Hora de saída </t>
  </si>
  <si>
    <t>Horas trabalhadas</t>
  </si>
  <si>
    <t>Horas extras</t>
  </si>
  <si>
    <t>Total de horas</t>
  </si>
  <si>
    <t>Quantidade</t>
  </si>
  <si>
    <t>Dia semana</t>
  </si>
  <si>
    <t>Data</t>
  </si>
  <si>
    <t>Horário:</t>
  </si>
  <si>
    <t>Horas 50%</t>
  </si>
  <si>
    <t>Horas 100%</t>
  </si>
  <si>
    <t>Total</t>
  </si>
  <si>
    <t>QTD de horas 50%</t>
  </si>
  <si>
    <t>QTD de horas 100%</t>
  </si>
  <si>
    <t>Valor por Hora</t>
  </si>
  <si>
    <t>Hrs 50%</t>
  </si>
  <si>
    <t>Hrs 100%</t>
  </si>
  <si>
    <t>QUANTIDADE HORAS EXTRAS</t>
  </si>
  <si>
    <t>VALOR POR HORAS</t>
  </si>
  <si>
    <t>HORAS À PAGAR</t>
  </si>
  <si>
    <t>Mariana</t>
  </si>
  <si>
    <t>Adicional noturno</t>
  </si>
  <si>
    <t>Hrs A.N</t>
  </si>
  <si>
    <t xml:space="preserve"> Horas extras</t>
  </si>
  <si>
    <t>Banco -</t>
  </si>
  <si>
    <t>Coloaborador</t>
  </si>
  <si>
    <t>BANCO DE HORAS (-)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</si>
</sst>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4" formatCode="_-&quot;R$&quot;\ * #,##0.00_-;\-&quot;R$&quot;\ * #,##0.00_-;_-&quot;R$&quot;\ * &quot;-&quot;??_-;_-@_-"/>
    <numFmt numFmtId="164" formatCode="h:mm;@"/>
    <numFmt numFmtId="165" formatCode="0.00_ ;\-0.00\ "/>
    <numFmt numFmtId="166" formatCode="&quot;$&quot;#,##0.00_);\(&quot;$&quot;#,##0.00\)"/>
    <numFmt numFmtId="167" formatCode="d/m/yy;@"/>
    <numFmt numFmtId="168" formatCode="ddd"/>
    <numFmt numFmtId="169" formatCode="[h]:mm:ss;@"/>
    <numFmt numFmtId="170" formatCode="[$-F400]h:mm:ss\ AM/PM"/>
    <numFmt numFmtId="171" formatCode="&quot;R$&quot;\ 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 tint="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F5F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32EE3B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auto="1"/>
      </right>
      <top/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Fill="0" applyBorder="0" applyProtection="0">
      <alignment horizontal="center" vertical="center"/>
    </xf>
    <xf numFmtId="0" fontId="3" fillId="0" borderId="0">
      <alignment horizontal="left" vertical="center"/>
    </xf>
    <xf numFmtId="164" fontId="4" fillId="0" borderId="0" applyFont="0" applyFill="0" applyBorder="0">
      <alignment horizontal="center" vertical="center"/>
    </xf>
    <xf numFmtId="2" fontId="4" fillId="0" borderId="0" applyFill="0" applyBorder="0">
      <alignment horizontal="center" vertical="center"/>
    </xf>
    <xf numFmtId="0" fontId="2" fillId="2" borderId="3" applyNumberFormat="0" applyProtection="0">
      <alignment horizontal="left" vertical="center" indent="1"/>
    </xf>
    <xf numFmtId="166" fontId="5" fillId="0" borderId="3" applyFont="0" applyFill="0" applyProtection="0">
      <alignment horizontal="center" vertical="center"/>
    </xf>
  </cellStyleXfs>
  <cellXfs count="84">
    <xf numFmtId="0" fontId="0" fillId="0" borderId="0" xfId="0"/>
    <xf numFmtId="0" fontId="8" fillId="0" borderId="0" xfId="0" applyFont="1" applyFill="1" applyAlignment="1">
      <alignment vertical="center"/>
    </xf>
    <xf numFmtId="0" fontId="8" fillId="4" borderId="0" xfId="0" applyFont="1" applyFill="1" applyAlignment="1">
      <alignment vertical="center"/>
    </xf>
    <xf numFmtId="0" fontId="0" fillId="0" borderId="0" xfId="0" applyFont="1" applyFill="1"/>
    <xf numFmtId="0" fontId="0" fillId="0" borderId="0" xfId="0" applyFont="1"/>
    <xf numFmtId="20" fontId="7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Alignment="1"/>
    <xf numFmtId="20" fontId="2" fillId="0" borderId="4" xfId="0" applyNumberFormat="1" applyFont="1" applyFill="1" applyBorder="1" applyAlignment="1">
      <alignment horizontal="center" vertical="center"/>
    </xf>
    <xf numFmtId="20" fontId="2" fillId="0" borderId="4" xfId="0" applyNumberFormat="1" applyFont="1" applyBorder="1" applyAlignment="1">
      <alignment horizontal="center" vertical="center"/>
    </xf>
    <xf numFmtId="169" fontId="10" fillId="5" borderId="15" xfId="6" applyNumberFormat="1" applyFont="1" applyFill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Continuous"/>
    </xf>
    <xf numFmtId="169" fontId="10" fillId="5" borderId="5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171" fontId="10" fillId="5" borderId="5" xfId="0" applyNumberFormat="1" applyFont="1" applyFill="1" applyBorder="1" applyAlignment="1">
      <alignment horizontal="center"/>
    </xf>
    <xf numFmtId="0" fontId="11" fillId="0" borderId="8" xfId="0" applyFont="1" applyBorder="1"/>
    <xf numFmtId="171" fontId="10" fillId="5" borderId="9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71" fontId="13" fillId="0" borderId="5" xfId="0" applyNumberFormat="1" applyFont="1" applyFill="1" applyBorder="1" applyAlignment="1">
      <alignment horizontal="center"/>
    </xf>
    <xf numFmtId="0" fontId="13" fillId="0" borderId="0" xfId="0" applyFont="1"/>
    <xf numFmtId="171" fontId="13" fillId="0" borderId="0" xfId="0" applyNumberFormat="1" applyFont="1" applyAlignment="1">
      <alignment horizontal="center"/>
    </xf>
    <xf numFmtId="0" fontId="11" fillId="0" borderId="12" xfId="0" applyFont="1" applyBorder="1"/>
    <xf numFmtId="171" fontId="13" fillId="0" borderId="13" xfId="0" applyNumberFormat="1" applyFont="1" applyBorder="1" applyAlignment="1">
      <alignment horizontal="center"/>
    </xf>
    <xf numFmtId="171" fontId="13" fillId="0" borderId="5" xfId="1" applyNumberFormat="1" applyFont="1" applyFill="1" applyBorder="1" applyAlignment="1">
      <alignment horizontal="center"/>
    </xf>
    <xf numFmtId="0" fontId="11" fillId="0" borderId="10" xfId="0" applyFont="1" applyBorder="1"/>
    <xf numFmtId="171" fontId="10" fillId="5" borderId="11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170" fontId="14" fillId="5" borderId="11" xfId="0" applyNumberFormat="1" applyFont="1" applyFill="1" applyBorder="1" applyAlignment="1">
      <alignment horizontal="center"/>
    </xf>
    <xf numFmtId="0" fontId="12" fillId="8" borderId="5" xfId="3" applyFont="1" applyFill="1" applyBorder="1" applyAlignment="1" applyProtection="1">
      <alignment horizontal="center" vertical="center" wrapText="1"/>
      <protection locked="0"/>
    </xf>
    <xf numFmtId="0" fontId="12" fillId="7" borderId="5" xfId="3" applyFont="1" applyFill="1" applyBorder="1" applyAlignment="1" applyProtection="1">
      <alignment horizontal="center" vertical="center" wrapText="1"/>
      <protection locked="0"/>
    </xf>
    <xf numFmtId="167" fontId="15" fillId="4" borderId="16" xfId="4" applyNumberFormat="1" applyFont="1" applyFill="1" applyBorder="1" applyAlignment="1" applyProtection="1">
      <alignment horizontal="center" vertical="center"/>
      <protection locked="0"/>
    </xf>
    <xf numFmtId="168" fontId="7" fillId="4" borderId="17" xfId="4" applyNumberFormat="1" applyFont="1" applyFill="1" applyBorder="1" applyAlignment="1" applyProtection="1">
      <alignment horizontal="center" vertical="center"/>
      <protection locked="0"/>
    </xf>
    <xf numFmtId="164" fontId="13" fillId="3" borderId="17" xfId="5" applyFont="1" applyFill="1" applyBorder="1" applyProtection="1">
      <alignment horizontal="center" vertical="center"/>
      <protection locked="0"/>
    </xf>
    <xf numFmtId="169" fontId="10" fillId="7" borderId="17" xfId="6" applyNumberFormat="1" applyFont="1" applyFill="1" applyBorder="1" applyAlignment="1">
      <alignment horizontal="center" vertical="center"/>
    </xf>
    <xf numFmtId="9" fontId="16" fillId="3" borderId="17" xfId="2" applyFont="1" applyFill="1" applyBorder="1" applyAlignment="1">
      <alignment horizontal="center" vertical="center"/>
    </xf>
    <xf numFmtId="170" fontId="10" fillId="7" borderId="17" xfId="6" applyNumberFormat="1" applyFont="1" applyFill="1" applyBorder="1" applyAlignment="1">
      <alignment horizontal="center" vertical="center"/>
    </xf>
    <xf numFmtId="169" fontId="10" fillId="7" borderId="17" xfId="0" applyNumberFormat="1" applyFont="1" applyFill="1" applyBorder="1" applyAlignment="1" applyProtection="1">
      <alignment horizontal="center" vertical="center"/>
      <protection locked="0"/>
    </xf>
    <xf numFmtId="169" fontId="10" fillId="7" borderId="18" xfId="0" applyNumberFormat="1" applyFont="1" applyFill="1" applyBorder="1" applyAlignment="1" applyProtection="1">
      <alignment horizontal="center" vertical="center"/>
      <protection locked="0"/>
    </xf>
    <xf numFmtId="167" fontId="15" fillId="4" borderId="19" xfId="4" applyNumberFormat="1" applyFont="1" applyFill="1" applyBorder="1" applyAlignment="1" applyProtection="1">
      <alignment horizontal="center" vertical="center"/>
      <protection locked="0"/>
    </xf>
    <xf numFmtId="168" fontId="7" fillId="4" borderId="4" xfId="4" applyNumberFormat="1" applyFont="1" applyFill="1" applyBorder="1" applyAlignment="1" applyProtection="1">
      <alignment horizontal="center" vertical="center"/>
      <protection locked="0"/>
    </xf>
    <xf numFmtId="164" fontId="13" fillId="3" borderId="4" xfId="5" applyFont="1" applyFill="1" applyBorder="1" applyProtection="1">
      <alignment horizontal="center" vertical="center"/>
      <protection locked="0"/>
    </xf>
    <xf numFmtId="169" fontId="10" fillId="7" borderId="4" xfId="6" applyNumberFormat="1" applyFont="1" applyFill="1" applyBorder="1" applyAlignment="1">
      <alignment horizontal="center" vertical="center"/>
    </xf>
    <xf numFmtId="9" fontId="16" fillId="3" borderId="4" xfId="2" applyFont="1" applyFill="1" applyBorder="1" applyAlignment="1">
      <alignment horizontal="center" vertical="center"/>
    </xf>
    <xf numFmtId="170" fontId="10" fillId="7" borderId="4" xfId="6" applyNumberFormat="1" applyFont="1" applyFill="1" applyBorder="1" applyAlignment="1">
      <alignment horizontal="center" vertical="center"/>
    </xf>
    <xf numFmtId="169" fontId="10" fillId="7" borderId="4" xfId="0" applyNumberFormat="1" applyFont="1" applyFill="1" applyBorder="1" applyAlignment="1" applyProtection="1">
      <alignment horizontal="center" vertical="center"/>
      <protection locked="0"/>
    </xf>
    <xf numFmtId="169" fontId="10" fillId="7" borderId="20" xfId="0" applyNumberFormat="1" applyFont="1" applyFill="1" applyBorder="1" applyAlignment="1" applyProtection="1">
      <alignment horizontal="center" vertical="center"/>
      <protection locked="0"/>
    </xf>
    <xf numFmtId="164" fontId="17" fillId="3" borderId="4" xfId="5" applyFont="1" applyFill="1" applyBorder="1" applyProtection="1">
      <alignment horizontal="center" vertical="center"/>
      <protection locked="0"/>
    </xf>
    <xf numFmtId="9" fontId="18" fillId="3" borderId="4" xfId="2" applyFont="1" applyFill="1" applyBorder="1" applyAlignment="1">
      <alignment horizontal="center" vertical="center"/>
    </xf>
    <xf numFmtId="167" fontId="15" fillId="4" borderId="21" xfId="4" applyNumberFormat="1" applyFont="1" applyFill="1" applyBorder="1" applyAlignment="1" applyProtection="1">
      <alignment horizontal="center" vertical="center"/>
      <protection locked="0"/>
    </xf>
    <xf numFmtId="168" fontId="7" fillId="4" borderId="22" xfId="4" applyNumberFormat="1" applyFont="1" applyFill="1" applyBorder="1" applyAlignment="1" applyProtection="1">
      <alignment horizontal="center" vertical="center"/>
      <protection locked="0"/>
    </xf>
    <xf numFmtId="164" fontId="17" fillId="3" borderId="22" xfId="5" applyFont="1" applyFill="1" applyBorder="1" applyProtection="1">
      <alignment horizontal="center" vertical="center"/>
      <protection locked="0"/>
    </xf>
    <xf numFmtId="169" fontId="10" fillId="7" borderId="22" xfId="6" applyNumberFormat="1" applyFont="1" applyFill="1" applyBorder="1" applyAlignment="1">
      <alignment horizontal="center" vertical="center"/>
    </xf>
    <xf numFmtId="9" fontId="18" fillId="3" borderId="22" xfId="2" applyFont="1" applyFill="1" applyBorder="1" applyAlignment="1">
      <alignment horizontal="center" vertical="center"/>
    </xf>
    <xf numFmtId="170" fontId="10" fillId="7" borderId="22" xfId="6" applyNumberFormat="1" applyFont="1" applyFill="1" applyBorder="1" applyAlignment="1">
      <alignment horizontal="center" vertical="center"/>
    </xf>
    <xf numFmtId="169" fontId="10" fillId="7" borderId="22" xfId="0" applyNumberFormat="1" applyFont="1" applyFill="1" applyBorder="1" applyAlignment="1" applyProtection="1">
      <alignment horizontal="center" vertical="center"/>
      <protection locked="0"/>
    </xf>
    <xf numFmtId="169" fontId="10" fillId="7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Border="1" applyProtection="1">
      <alignment horizontal="left" vertical="center"/>
      <protection locked="0"/>
    </xf>
    <xf numFmtId="2" fontId="7" fillId="0" borderId="0" xfId="6" applyFont="1" applyFill="1" applyBorder="1">
      <alignment horizontal="center" vertical="center"/>
    </xf>
    <xf numFmtId="165" fontId="7" fillId="0" borderId="0" xfId="6" applyNumberFormat="1" applyFont="1" applyFill="1" applyBorder="1">
      <alignment horizontal="center" vertical="center"/>
    </xf>
    <xf numFmtId="0" fontId="3" fillId="0" borderId="0" xfId="4" applyFont="1" applyProtection="1">
      <alignment horizontal="left" vertical="center"/>
      <protection locked="0"/>
    </xf>
    <xf numFmtId="0" fontId="0" fillId="0" borderId="0" xfId="0" applyFont="1" applyBorder="1"/>
    <xf numFmtId="0" fontId="9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20" fontId="0" fillId="0" borderId="14" xfId="0" applyNumberFormat="1" applyFont="1" applyBorder="1" applyAlignment="1">
      <alignment horizontal="center"/>
    </xf>
    <xf numFmtId="20" fontId="0" fillId="0" borderId="0" xfId="0" applyNumberFormat="1" applyFont="1" applyBorder="1" applyAlignment="1">
      <alignment horizontal="center"/>
    </xf>
    <xf numFmtId="0" fontId="12" fillId="6" borderId="6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6" fillId="0" borderId="0" xfId="7" applyFont="1" applyFill="1" applyBorder="1" applyAlignment="1" applyProtection="1">
      <alignment horizontal="center" vertical="center"/>
      <protection locked="0"/>
    </xf>
    <xf numFmtId="0" fontId="11" fillId="6" borderId="6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70" fontId="14" fillId="0" borderId="0" xfId="0" applyNumberFormat="1" applyFont="1" applyFill="1" applyBorder="1" applyAlignment="1">
      <alignment horizontal="center"/>
    </xf>
    <xf numFmtId="44" fontId="0" fillId="0" borderId="0" xfId="0" applyNumberFormat="1" applyFont="1" applyFill="1" applyBorder="1" applyAlignment="1">
      <alignment horizontal="center"/>
    </xf>
  </cellXfs>
  <cellStyles count="9">
    <cellStyle name="Hora" xfId="5" xr:uid="{4CA83648-FB21-4EB9-9F92-0BF1D4CDCB25}"/>
    <cellStyle name="Horas" xfId="6" xr:uid="{6A502B72-2E7A-42C0-8C22-56FED42D3933}"/>
    <cellStyle name="Moeda" xfId="1" builtinId="4"/>
    <cellStyle name="Moeda 2" xfId="8" xr:uid="{93AD3158-5969-4AAD-AC6E-873928FBEB52}"/>
    <cellStyle name="Normal" xfId="0" builtinId="0"/>
    <cellStyle name="Normal 2" xfId="4" xr:uid="{1292AEF8-B6AE-4F3D-B17B-AA4EC25524F1}"/>
    <cellStyle name="Porcentagem" xfId="2" builtinId="5"/>
    <cellStyle name="Título 4 2" xfId="3" xr:uid="{5FE709AC-CE06-4CA9-A036-AF4E17DFC1C7}"/>
    <cellStyle name="Total 2" xfId="7" xr:uid="{45681913-BDBC-4C94-8327-8A7F41FBEB11}"/>
  </cellStyles>
  <dxfs count="23"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minor"/>
      </font>
      <numFmt numFmtId="169" formatCode="[h]:mm:ss;@"/>
      <fill>
        <patternFill patternType="solid">
          <fgColor indexed="64"/>
          <bgColor rgb="FFEAEAEA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minor"/>
      </font>
      <numFmt numFmtId="169" formatCode="[h]:mm:ss;@"/>
      <fill>
        <patternFill patternType="solid">
          <fgColor indexed="64"/>
          <bgColor rgb="FFEAEAEA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minor"/>
      </font>
      <numFmt numFmtId="169" formatCode="[h]:mm:ss;@"/>
      <fill>
        <patternFill patternType="solid">
          <fgColor indexed="64"/>
          <bgColor rgb="FFEAEAEA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minor"/>
      </font>
      <numFmt numFmtId="170" formatCode="[$-F400]h:mm:ss\ AM/PM"/>
      <fill>
        <patternFill patternType="solid">
          <fgColor indexed="64"/>
          <bgColor rgb="FFEAEAEA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1" hidden="0"/>
    </dxf>
    <dxf>
      <font>
        <strike val="0"/>
        <outline val="0"/>
        <shadow val="0"/>
        <u val="none"/>
        <vertAlign val="baseline"/>
        <sz val="9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 tint="4.9989318521683403E-2"/>
        <name val="Calibri"/>
        <family val="2"/>
        <scheme val="minor"/>
      </font>
      <numFmt numFmtId="165" formatCode="0.00_ ;\-0.00\ "/>
      <fill>
        <patternFill patternType="solid">
          <fgColor indexed="64"/>
          <bgColor rgb="FFEAEAEA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numFmt numFmtId="168" formatCode="ddd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strike val="0"/>
        <outline val="0"/>
        <shadow val="0"/>
        <u val="none"/>
        <vertAlign val="baseline"/>
        <sz val="9"/>
        <color theme="0"/>
        <name val="Calibri"/>
        <family val="2"/>
        <scheme val="minor"/>
      </font>
      <numFmt numFmtId="167" formatCode="d/m/yy;@"/>
      <fill>
        <patternFill patternType="solid">
          <fgColor indexed="64"/>
          <bgColor rgb="FF00206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>
        <top style="hair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family val="2"/>
        <scheme val="minor"/>
      </font>
      <fill>
        <patternFill patternType="solid">
          <fgColor indexed="64"/>
          <bgColor theme="7" tint="0.79998168889431442"/>
        </patternFill>
      </fill>
      <protection locked="0" hidden="0"/>
    </dxf>
    <dxf>
      <border>
        <bottom style="thin">
          <color indexed="64"/>
        </bottom>
      </border>
    </dxf>
    <dxf>
      <font>
        <i val="0"/>
        <strike val="0"/>
        <outline val="0"/>
        <shadow val="0"/>
        <u val="none"/>
        <vertAlign val="baseline"/>
        <sz val="11"/>
        <color theme="1" tint="4.9989318521683403E-2"/>
        <name val="Calibri"/>
        <family val="2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ill>
        <patternFill>
          <bgColor theme="8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ont>
        <b/>
        <i val="0"/>
        <color theme="1"/>
      </font>
      <fill>
        <patternFill>
          <bgColor theme="0" tint="-0.14996795556505021"/>
        </patternFill>
      </fill>
    </dxf>
    <dxf>
      <font>
        <color theme="1" tint="0.34998626667073579"/>
      </font>
      <border>
        <left style="thin">
          <color theme="1" tint="0.34998626667073579"/>
        </left>
        <right style="thin">
          <color theme="1" tint="0.34998626667073579"/>
        </right>
        <top style="thin">
          <color theme="1" tint="0.34998626667073579"/>
        </top>
        <bottom style="thin">
          <color theme="1" tint="0.34998626667073579"/>
        </bottom>
        <vertical style="thin">
          <color theme="1" tint="0.34998626667073579"/>
        </vertical>
        <horizontal style="thin">
          <color theme="1" tint="0.34998626667073579"/>
        </horizontal>
      </border>
    </dxf>
  </dxfs>
  <tableStyles count="1" defaultTableStyle="TableStyleMedium2" defaultPivotStyle="PivotStyleLight16">
    <tableStyle name="Folha de Ponto Semanal" pivot="0" count="6" xr9:uid="{683C73B0-683B-4BE1-A8B3-B5E575386339}">
      <tableStyleElement type="wholeTable" dxfId="22"/>
      <tableStyleElement type="headerRow" dxfId="21"/>
      <tableStyleElement type="firstColumn" dxfId="20"/>
      <tableStyleElement type="lastColumn" dxfId="19"/>
      <tableStyleElement type="firstColumnStripe" dxfId="18"/>
      <tableStyleElement type="secondColumnStripe" dxfId="17"/>
    </tableStyle>
  </tableStyles>
  <colors>
    <mruColors>
      <color rgb="FF32EE3B"/>
      <color rgb="FFEAEAEA"/>
      <color rgb="FFE8F5FC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206300</xdr:colOff>
      <xdr:row>0</xdr:row>
      <xdr:rowOff>120650</xdr:rowOff>
    </xdr:from>
    <xdr:to>
      <xdr:col>5</xdr:col>
      <xdr:colOff>566300</xdr:colOff>
      <xdr:row>2</xdr:row>
      <xdr:rowOff>99650</xdr:rowOff>
    </xdr:to>
    <xdr:pic>
      <xdr:nvPicPr>
        <xdr:cNvPr id="16" name="Gráfico 15" descr="Cronômetro">
          <a:extLst>
            <a:ext uri="{FF2B5EF4-FFF2-40B4-BE49-F238E27FC236}">
              <a16:creationId xmlns:a16="http://schemas.microsoft.com/office/drawing/2014/main" id="{699C098C-E1F5-467A-B3BC-26CC5E781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35250" y="120650"/>
          <a:ext cx="360000" cy="36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31750</xdr:colOff>
      <xdr:row>0</xdr:row>
      <xdr:rowOff>0</xdr:rowOff>
    </xdr:from>
    <xdr:to>
      <xdr:col>1</xdr:col>
      <xdr:colOff>660399</xdr:colOff>
      <xdr:row>3</xdr:row>
      <xdr:rowOff>72701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D73ECEB-5C10-4EA2-B639-68895A6DE86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651" b="23479"/>
        <a:stretch/>
      </xdr:blipFill>
      <xdr:spPr>
        <a:xfrm>
          <a:off x="31750" y="0"/>
          <a:ext cx="1060449" cy="64420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52D0A-B8E2-4F25-AF44-F87FCF094A85}" name="FolhaDePonto" displayName="FolhaDePonto" ref="B14:M45" totalsRowShown="0" headerRowDxfId="16" dataDxfId="14" headerRowBorderDxfId="15" tableBorderDxfId="13" totalsRowBorderDxfId="12">
  <tableColumns count="12">
    <tableColumn id="1" xr3:uid="{48545EDF-A1FE-4F75-B26A-91CD50D68BF6}" name="Data" dataDxfId="11"/>
    <tableColumn id="9" xr3:uid="{BC374AEE-837B-4A61-B04E-A5B8D1F73553}" name="Dia semana" dataDxfId="10" dataCellStyle="Normal 2">
      <calculatedColumnFormula>FolhaDePonto[[#This Row],[Data]]</calculatedColumnFormula>
    </tableColumn>
    <tableColumn id="2" xr3:uid="{8A4D5D7C-AD43-4BEB-B43E-38AF0E02F9A4}" name="Hora de entrada" dataDxfId="9"/>
    <tableColumn id="3" xr3:uid="{45782D4F-32C4-427A-A540-215BA0C23127}" name="Hora de saída" dataDxfId="8"/>
    <tableColumn id="4" xr3:uid="{A2144D39-EA5B-4E67-A67B-97D00CB643A2}" name="Hora de entrada " dataDxfId="7"/>
    <tableColumn id="5" xr3:uid="{AC3181B5-A71C-48AB-9AAF-5BBC46F9D306}" name="Hora de saída " dataDxfId="6"/>
    <tableColumn id="6" xr3:uid="{678754C0-943E-4166-B7DF-B61B49F27738}" name="Horas trabalhadas" dataDxfId="5">
      <calculatedColumnFormula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calculatedColumnFormula>
    </tableColumn>
    <tableColumn id="8" xr3:uid="{C77FA540-2ADB-4FE4-9C8E-C235FE175AA9}" name="Horas extras" dataDxfId="4" dataCellStyle="Porcentagem"/>
    <tableColumn id="10" xr3:uid="{0FC8F4D4-497A-4920-81A1-DEAD470146EE}" name="Quantidade" dataDxfId="3">
      <calculatedColumnFormula>IF(FolhaDePonto[[#This Row],[Horas trabalhadas]]&lt;$M$5,"",IF(FolhaDePonto[[#This Row],[Horas trabalhadas]]=0,"",FolhaDePonto[[#This Row],[Horas trabalhadas]]-$M$5))</calculatedColumnFormula>
    </tableColumn>
    <tableColumn id="12" xr3:uid="{B2AB7D58-3F4D-472D-A200-848997826E4B}" name="Adicional noturno" dataDxfId="2">
      <calculatedColumnFormula>IF(FolhaDePonto[[#This Row],[Hora de saída ]]&lt;$L$4,0,FolhaDePonto[[#This Row],[Hora de saída ]]-$L$4)</calculatedColumnFormula>
    </tableColumn>
    <tableColumn id="7" xr3:uid="{23C77005-FBEC-4622-94D4-ACEF23308206}" name=" Horas extras" dataDxfId="1">
      <calculatedColumnFormula>IFERROR(IF(FolhaDePonto[[#This Row],[Quantidade]]&lt;$L$2,"",FolhaDePonto[[#This Row],[Quantidade]]),"")</calculatedColumnFormula>
    </tableColumn>
    <tableColumn id="13" xr3:uid="{571AFC34-B682-4E0A-8915-ED62AF9888E7}" name="Banco -" dataDxfId="0">
      <calculatedColumnFormula>IF(FolhaDePonto[[#This Row],[Horas trabalhadas]]=0,"",IF(FolhaDePonto[[#This Row],[Quantidade]]="",$M$5-FolhaDePonto[[#This Row],[Horas trabalhadas]],""))</calculatedColumnFormula>
    </tableColumn>
  </tableColumns>
  <tableStyleInfo name="TableStyleLight2" showFirstColumn="1" showLastColumn="1" showRowStripes="0" showColumnStripes="1"/>
  <extLst>
    <ext xmlns:x14="http://schemas.microsoft.com/office/spreadsheetml/2009/9/main" uri="{504A1905-F514-4f6f-8877-14C23A59335A}">
      <x14:table altTextSummary="Insira entradas para dia, hora de entrada, hora de saída, horas de licença médica, horas de férias e custo por hora. As horas normais, as horas extras, o total de horas e o pagamento total são calculados automaticamente"/>
    </ext>
  </extLst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1A602-D557-49E5-86FB-2CAE828C19C0}">
  <dimension ref="A1:V54"/>
  <sheetViews>
    <sheetView showGridLines="0" tabSelected="1" zoomScaleNormal="100" workbookViewId="0">
      <selection activeCell="R16" sqref="R16"/>
    </sheetView>
  </sheetViews>
  <sheetFormatPr defaultColWidth="0" defaultRowHeight="15" x14ac:dyDescent="0.25"/>
  <cols>
    <col min="1" max="1" width="6.140625" style="4" customWidth="1"/>
    <col min="2" max="7" width="10.5703125" style="4" customWidth="1"/>
    <col min="8" max="8" width="11.28515625" style="4" customWidth="1"/>
    <col min="9" max="13" width="10.5703125" style="4" customWidth="1"/>
    <col min="14" max="14" width="11.85546875" style="4" customWidth="1"/>
    <col min="15" max="22" width="9.140625" style="4" customWidth="1"/>
    <col min="23" max="16384" width="9.140625" style="4" hidden="1"/>
  </cols>
  <sheetData>
    <row r="1" spans="1:17" s="3" customFormat="1" ht="15" customHeight="1" x14ac:dyDescent="0.25">
      <c r="A1" s="1"/>
      <c r="B1" s="1"/>
      <c r="C1" s="2"/>
      <c r="D1" s="66" t="s">
        <v>0</v>
      </c>
      <c r="E1" s="66"/>
      <c r="F1" s="66"/>
      <c r="G1" s="66"/>
      <c r="H1" s="66"/>
      <c r="I1" s="66"/>
      <c r="J1" s="66"/>
      <c r="K1" s="66"/>
      <c r="L1" s="66"/>
      <c r="M1" s="2"/>
      <c r="N1" s="2"/>
      <c r="O1" s="1"/>
      <c r="P1" s="1"/>
      <c r="Q1" s="1"/>
    </row>
    <row r="2" spans="1:17" s="3" customFormat="1" ht="15" customHeight="1" x14ac:dyDescent="0.25">
      <c r="A2" s="1"/>
      <c r="B2" s="1"/>
      <c r="C2" s="2"/>
      <c r="D2" s="66"/>
      <c r="E2" s="66"/>
      <c r="F2" s="66"/>
      <c r="G2" s="66"/>
      <c r="H2" s="66"/>
      <c r="I2" s="66"/>
      <c r="J2" s="66"/>
      <c r="K2" s="66"/>
      <c r="L2" s="66"/>
      <c r="M2" s="2"/>
      <c r="N2" s="2"/>
      <c r="O2" s="1"/>
      <c r="P2" s="1"/>
      <c r="Q2" s="1"/>
    </row>
    <row r="3" spans="1:17" s="3" customFormat="1" ht="15" customHeight="1" x14ac:dyDescent="0.25">
      <c r="A3" s="1"/>
      <c r="B3" s="1"/>
      <c r="C3" s="2"/>
      <c r="D3" s="66"/>
      <c r="E3" s="66"/>
      <c r="F3" s="66"/>
      <c r="G3" s="66"/>
      <c r="H3" s="66"/>
      <c r="I3" s="66"/>
      <c r="J3" s="66"/>
      <c r="K3" s="66"/>
      <c r="L3" s="66"/>
      <c r="M3" s="2"/>
      <c r="N3" s="2"/>
      <c r="O3" s="1"/>
      <c r="P3" s="1"/>
      <c r="Q3" s="1"/>
    </row>
    <row r="4" spans="1:17" x14ac:dyDescent="0.25">
      <c r="L4" s="5">
        <v>0.91666666666666663</v>
      </c>
      <c r="M4" s="6"/>
      <c r="N4" s="6"/>
    </row>
    <row r="5" spans="1:17" x14ac:dyDescent="0.25">
      <c r="A5" s="7"/>
      <c r="B5" s="67" t="s">
        <v>28</v>
      </c>
      <c r="C5" s="68"/>
      <c r="D5" s="69" t="s">
        <v>23</v>
      </c>
      <c r="E5" s="70"/>
      <c r="F5" s="70"/>
      <c r="G5" s="8"/>
      <c r="H5" s="9" t="s">
        <v>11</v>
      </c>
      <c r="I5" s="10">
        <v>0.29166666666666669</v>
      </c>
      <c r="J5" s="11">
        <v>0.45833333333333331</v>
      </c>
      <c r="K5" s="11">
        <v>0.5</v>
      </c>
      <c r="L5" s="11">
        <v>0.70833333333333337</v>
      </c>
      <c r="M5" s="12">
        <f>(J5-I5)+IF(L5&lt;K5,((1+K5)-L5),L5-K5)</f>
        <v>0.375</v>
      </c>
      <c r="N5" s="71"/>
      <c r="O5" s="72"/>
      <c r="P5" s="72"/>
    </row>
    <row r="6" spans="1:17" ht="15.75" thickBot="1" x14ac:dyDescent="0.3">
      <c r="M6" s="13"/>
      <c r="N6" s="6"/>
    </row>
    <row r="7" spans="1:17" x14ac:dyDescent="0.25">
      <c r="B7" s="78" t="s">
        <v>20</v>
      </c>
      <c r="C7" s="78"/>
      <c r="D7" s="78"/>
      <c r="F7" s="78" t="s">
        <v>21</v>
      </c>
      <c r="G7" s="78"/>
      <c r="H7" s="78"/>
      <c r="J7" s="76" t="s">
        <v>22</v>
      </c>
      <c r="K7" s="77"/>
      <c r="M7" s="73" t="s">
        <v>29</v>
      </c>
      <c r="N7" s="74"/>
    </row>
    <row r="8" spans="1:17" ht="15" customHeight="1" thickBot="1" x14ac:dyDescent="0.3">
      <c r="A8" s="14"/>
      <c r="B8" s="15" t="s">
        <v>15</v>
      </c>
      <c r="C8" s="16"/>
      <c r="D8" s="17">
        <f>SUMIF(FolhaDePonto[Horas extras],"50%",FolhaDePonto[ [ Horas extras] ])</f>
        <v>0.29375000000000007</v>
      </c>
      <c r="E8" s="18"/>
      <c r="F8" s="80" t="s">
        <v>12</v>
      </c>
      <c r="G8" s="80"/>
      <c r="H8" s="19">
        <f>H12*(1+50%)</f>
        <v>15.75</v>
      </c>
      <c r="J8" s="20" t="s">
        <v>18</v>
      </c>
      <c r="K8" s="21">
        <f>D8*24*H8</f>
        <v>111.03750000000002</v>
      </c>
      <c r="M8" s="31" t="s">
        <v>27</v>
      </c>
      <c r="N8" s="32">
        <f>SUM(FolhaDePonto[Banco -])</f>
        <v>4.1666666666666741E-2</v>
      </c>
    </row>
    <row r="9" spans="1:17" x14ac:dyDescent="0.25">
      <c r="A9" s="14"/>
      <c r="B9" s="15" t="s">
        <v>16</v>
      </c>
      <c r="C9" s="16"/>
      <c r="D9" s="17">
        <f>SUMIF(FolhaDePonto[Horas extras],"100%",FolhaDePonto[ [ Horas extras] ])</f>
        <v>0</v>
      </c>
      <c r="E9" s="22"/>
      <c r="F9" s="80" t="s">
        <v>13</v>
      </c>
      <c r="G9" s="80"/>
      <c r="H9" s="19">
        <f>H12*(1+100%)</f>
        <v>21</v>
      </c>
      <c r="J9" s="20" t="s">
        <v>19</v>
      </c>
      <c r="K9" s="21">
        <f t="shared" ref="K9:K10" si="0">D9*24*H9</f>
        <v>0</v>
      </c>
    </row>
    <row r="10" spans="1:17" ht="17.25" customHeight="1" x14ac:dyDescent="0.25">
      <c r="B10" s="15" t="s">
        <v>24</v>
      </c>
      <c r="C10" s="16"/>
      <c r="D10" s="17">
        <f>SUM(FolhaDePonto[Adicional noturno])</f>
        <v>2.083333333333337E-2</v>
      </c>
      <c r="F10" s="80" t="s">
        <v>24</v>
      </c>
      <c r="G10" s="80"/>
      <c r="H10" s="23">
        <v>10</v>
      </c>
      <c r="J10" s="20" t="s">
        <v>25</v>
      </c>
      <c r="K10" s="21">
        <f t="shared" si="0"/>
        <v>5.0000000000000089</v>
      </c>
      <c r="M10" s="81"/>
      <c r="N10" s="82"/>
    </row>
    <row r="11" spans="1:17" ht="6.75" customHeight="1" x14ac:dyDescent="0.25">
      <c r="B11" s="24"/>
      <c r="C11" s="24"/>
      <c r="H11" s="25"/>
      <c r="J11" s="26"/>
      <c r="K11" s="27"/>
      <c r="M11" s="81"/>
      <c r="N11" s="83"/>
    </row>
    <row r="12" spans="1:17" ht="15.75" thickBot="1" x14ac:dyDescent="0.3">
      <c r="F12" s="79" t="s">
        <v>17</v>
      </c>
      <c r="G12" s="79"/>
      <c r="H12" s="28">
        <v>10.5</v>
      </c>
      <c r="J12" s="29" t="s">
        <v>14</v>
      </c>
      <c r="K12" s="30">
        <f>SUM(K8:K9)</f>
        <v>111.03750000000002</v>
      </c>
      <c r="M12" s="81"/>
      <c r="N12" s="82"/>
    </row>
    <row r="14" spans="1:17" ht="25.5" x14ac:dyDescent="0.25">
      <c r="B14" s="33" t="s">
        <v>10</v>
      </c>
      <c r="C14" s="33" t="s">
        <v>9</v>
      </c>
      <c r="D14" s="33" t="s">
        <v>1</v>
      </c>
      <c r="E14" s="33" t="s">
        <v>2</v>
      </c>
      <c r="F14" s="33" t="s">
        <v>3</v>
      </c>
      <c r="G14" s="33" t="s">
        <v>4</v>
      </c>
      <c r="H14" s="34" t="s">
        <v>5</v>
      </c>
      <c r="I14" s="33" t="s">
        <v>6</v>
      </c>
      <c r="J14" s="34" t="s">
        <v>8</v>
      </c>
      <c r="K14" s="34" t="s">
        <v>24</v>
      </c>
      <c r="L14" s="34" t="s">
        <v>26</v>
      </c>
      <c r="M14" s="34" t="s">
        <v>27</v>
      </c>
    </row>
    <row r="15" spans="1:17" x14ac:dyDescent="0.25">
      <c r="B15" s="35">
        <v>44197</v>
      </c>
      <c r="C15" s="36">
        <f>FolhaDePonto[[#This Row],[Data]]</f>
        <v>44197</v>
      </c>
      <c r="D15" s="37">
        <v>0.29166666666666669</v>
      </c>
      <c r="E15" s="37">
        <v>0.45833333333333331</v>
      </c>
      <c r="F15" s="37">
        <v>0.5</v>
      </c>
      <c r="G15" s="37">
        <v>0.9375</v>
      </c>
      <c r="H15" s="38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0.60416666666666663</v>
      </c>
      <c r="I15" s="39">
        <v>0.5</v>
      </c>
      <c r="J15" s="40">
        <f>IF(FolhaDePonto[[#This Row],[Horas trabalhadas]]&lt;$M$5,"",IF(FolhaDePonto[[#This Row],[Horas trabalhadas]]=0,"",FolhaDePonto[[#This Row],[Horas trabalhadas]]-$M$5))</f>
        <v>0.22916666666666663</v>
      </c>
      <c r="K15" s="41">
        <f>IF(FolhaDePonto[[#This Row],[Hora de saída ]]&lt;$L$4,0,FolhaDePonto[[#This Row],[Hora de saída ]]-$L$4)</f>
        <v>2.083333333333337E-2</v>
      </c>
      <c r="L15" s="41">
        <f>IFERROR(IF(FolhaDePonto[[#This Row],[Quantidade]]&lt;$L$2,"",FolhaDePonto[[#This Row],[Quantidade]]),"")</f>
        <v>0.22916666666666663</v>
      </c>
      <c r="M15" s="42" t="str">
        <f>IF(FolhaDePonto[[#This Row],[Horas trabalhadas]]=0,"",IF(FolhaDePonto[[#This Row],[Quantidade]]="",$M$5-FolhaDePonto[[#This Row],[Horas trabalhadas]],""))</f>
        <v/>
      </c>
    </row>
    <row r="16" spans="1:17" x14ac:dyDescent="0.25">
      <c r="B16" s="43">
        <v>44198</v>
      </c>
      <c r="C16" s="44">
        <f>FolhaDePonto[[#This Row],[Data]]</f>
        <v>44198</v>
      </c>
      <c r="D16" s="45">
        <v>0.29166666666666669</v>
      </c>
      <c r="E16" s="45">
        <v>0.45833333333333331</v>
      </c>
      <c r="F16" s="45">
        <v>0.5</v>
      </c>
      <c r="G16" s="45">
        <v>0.66666666666666663</v>
      </c>
      <c r="H16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0.33333333333333326</v>
      </c>
      <c r="I16" s="47">
        <v>0.5</v>
      </c>
      <c r="J16" s="48" t="str">
        <f>IF(FolhaDePonto[[#This Row],[Horas trabalhadas]]&lt;$M$5,"",IF(FolhaDePonto[[#This Row],[Horas trabalhadas]]=0,"",FolhaDePonto[[#This Row],[Horas trabalhadas]]-$M$5))</f>
        <v/>
      </c>
      <c r="K16" s="49">
        <f>IF(FolhaDePonto[[#This Row],[Hora de saída ]]&lt;$L$4,0,FolhaDePonto[[#This Row],[Hora de saída ]]-$L$4)</f>
        <v>0</v>
      </c>
      <c r="L16" s="49" t="str">
        <f>IFERROR(IF(FolhaDePonto[[#This Row],[Quantidade]]&lt;$L$2,"",FolhaDePonto[[#This Row],[Quantidade]]),"")</f>
        <v/>
      </c>
      <c r="M16" s="50">
        <f>IF(FolhaDePonto[[#This Row],[Horas trabalhadas]]=0,"",IF(FolhaDePonto[[#This Row],[Quantidade]]="",$M$5-FolhaDePonto[[#This Row],[Horas trabalhadas]],""))</f>
        <v>4.1666666666666741E-2</v>
      </c>
    </row>
    <row r="17" spans="2:13" x14ac:dyDescent="0.25">
      <c r="B17" s="43">
        <v>44199</v>
      </c>
      <c r="C17" s="44">
        <f>FolhaDePonto[[#This Row],[Data]]</f>
        <v>44199</v>
      </c>
      <c r="D17" s="45">
        <v>0.29166666666666669</v>
      </c>
      <c r="E17" s="45">
        <v>0.45833333333333331</v>
      </c>
      <c r="F17" s="45">
        <v>0.5083333333333333</v>
      </c>
      <c r="G17" s="45">
        <v>0.71875</v>
      </c>
      <c r="H17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0.37708333333333333</v>
      </c>
      <c r="I17" s="47">
        <v>0.5</v>
      </c>
      <c r="J17" s="48">
        <f>IF(FolhaDePonto[[#This Row],[Horas trabalhadas]]&lt;$M$5,"",IF(FolhaDePonto[[#This Row],[Horas trabalhadas]]=0,"",FolhaDePonto[[#This Row],[Horas trabalhadas]]-$M$5))</f>
        <v>2.0833333333333259E-3</v>
      </c>
      <c r="K17" s="49">
        <f>IF(FolhaDePonto[[#This Row],[Hora de saída ]]&lt;$L$4,0,FolhaDePonto[[#This Row],[Hora de saída ]]-$L$4)</f>
        <v>0</v>
      </c>
      <c r="L17" s="49">
        <f>IFERROR(IF(FolhaDePonto[[#This Row],[Quantidade]]&lt;$L$2,"",FolhaDePonto[[#This Row],[Quantidade]]),"")</f>
        <v>2.0833333333333259E-3</v>
      </c>
      <c r="M17" s="50" t="str">
        <f>IF(FolhaDePonto[[#This Row],[Horas trabalhadas]]=0,"",IF(FolhaDePonto[[#This Row],[Quantidade]]="",$M$5-FolhaDePonto[[#This Row],[Horas trabalhadas]],""))</f>
        <v/>
      </c>
    </row>
    <row r="18" spans="2:13" x14ac:dyDescent="0.25">
      <c r="B18" s="43">
        <v>44200</v>
      </c>
      <c r="C18" s="44">
        <f>FolhaDePonto[[#This Row],[Data]]</f>
        <v>44200</v>
      </c>
      <c r="D18" s="45">
        <v>0.29166666666666669</v>
      </c>
      <c r="E18" s="45">
        <v>0.46527777777777773</v>
      </c>
      <c r="F18" s="45">
        <v>0.50347222222222221</v>
      </c>
      <c r="G18" s="45">
        <v>0.72569444444444453</v>
      </c>
      <c r="H18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0.39583333333333337</v>
      </c>
      <c r="I18" s="47">
        <v>0.5</v>
      </c>
      <c r="J18" s="48">
        <f>IF(FolhaDePonto[[#This Row],[Horas trabalhadas]]&lt;$M$5,"",IF(FolhaDePonto[[#This Row],[Horas trabalhadas]]=0,"",FolhaDePonto[[#This Row],[Horas trabalhadas]]-$M$5))</f>
        <v>2.083333333333337E-2</v>
      </c>
      <c r="K18" s="49">
        <f>IF(FolhaDePonto[[#This Row],[Hora de saída ]]&lt;$L$4,0,FolhaDePonto[[#This Row],[Hora de saída ]]-$L$4)</f>
        <v>0</v>
      </c>
      <c r="L18" s="49">
        <f>IFERROR(IF(FolhaDePonto[[#This Row],[Quantidade]]&lt;$L$2,"",FolhaDePonto[[#This Row],[Quantidade]]),"")</f>
        <v>2.083333333333337E-2</v>
      </c>
      <c r="M18" s="50" t="str">
        <f>IF(FolhaDePonto[[#This Row],[Horas trabalhadas]]=0,"",IF(FolhaDePonto[[#This Row],[Quantidade]]="",$M$5-FolhaDePonto[[#This Row],[Horas trabalhadas]],""))</f>
        <v/>
      </c>
    </row>
    <row r="19" spans="2:13" x14ac:dyDescent="0.25">
      <c r="B19" s="43">
        <v>44201</v>
      </c>
      <c r="C19" s="44">
        <f>FolhaDePonto[[#This Row],[Data]]</f>
        <v>44201</v>
      </c>
      <c r="D19" s="45">
        <v>0.29166666666666669</v>
      </c>
      <c r="E19" s="45">
        <v>0.45833333333333331</v>
      </c>
      <c r="F19" s="45">
        <v>0.5</v>
      </c>
      <c r="G19" s="45">
        <v>0.70833333333333337</v>
      </c>
      <c r="H19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0.375</v>
      </c>
      <c r="I19" s="47">
        <v>0.5</v>
      </c>
      <c r="J19" s="48">
        <f>IF(FolhaDePonto[[#This Row],[Horas trabalhadas]]&lt;$M$5,"",IF(FolhaDePonto[[#This Row],[Horas trabalhadas]]=0,"",FolhaDePonto[[#This Row],[Horas trabalhadas]]-$M$5))</f>
        <v>0</v>
      </c>
      <c r="K19" s="49">
        <f>IF(FolhaDePonto[[#This Row],[Hora de saída ]]&lt;$L$4,0,FolhaDePonto[[#This Row],[Hora de saída ]]-$L$4)</f>
        <v>0</v>
      </c>
      <c r="L19" s="49">
        <f>IFERROR(IF(FolhaDePonto[[#This Row],[Quantidade]]&lt;$L$2,"",FolhaDePonto[[#This Row],[Quantidade]]),"")</f>
        <v>0</v>
      </c>
      <c r="M19" s="50" t="str">
        <f>IF(FolhaDePonto[[#This Row],[Horas trabalhadas]]=0,"",IF(FolhaDePonto[[#This Row],[Quantidade]]="",$M$5-FolhaDePonto[[#This Row],[Horas trabalhadas]],""))</f>
        <v/>
      </c>
    </row>
    <row r="20" spans="2:13" x14ac:dyDescent="0.25">
      <c r="B20" s="43">
        <v>44202</v>
      </c>
      <c r="C20" s="44">
        <f>FolhaDePonto[[#This Row],[Data]]</f>
        <v>44202</v>
      </c>
      <c r="D20" s="45">
        <v>0.33333333333333331</v>
      </c>
      <c r="E20" s="45">
        <v>0.5</v>
      </c>
      <c r="F20" s="45">
        <v>0.54166666666666663</v>
      </c>
      <c r="G20" s="45">
        <v>0.75</v>
      </c>
      <c r="H20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0.37500000000000006</v>
      </c>
      <c r="I20" s="47">
        <v>0.5</v>
      </c>
      <c r="J20" s="48">
        <f>IF(FolhaDePonto[[#This Row],[Horas trabalhadas]]&lt;$M$5,"",IF(FolhaDePonto[[#This Row],[Horas trabalhadas]]=0,"",FolhaDePonto[[#This Row],[Horas trabalhadas]]-$M$5))</f>
        <v>5.5511151231257827E-17</v>
      </c>
      <c r="K20" s="49">
        <f>IF(FolhaDePonto[[#This Row],[Hora de saída ]]&lt;$L$4,0,FolhaDePonto[[#This Row],[Hora de saída ]]-$L$4)</f>
        <v>0</v>
      </c>
      <c r="L20" s="49">
        <f>IFERROR(IF(FolhaDePonto[[#This Row],[Quantidade]]&lt;$L$2,"",FolhaDePonto[[#This Row],[Quantidade]]),"")</f>
        <v>5.5511151231257827E-17</v>
      </c>
      <c r="M20" s="50" t="str">
        <f>IF(FolhaDePonto[[#This Row],[Horas trabalhadas]]=0,"",IF(FolhaDePonto[[#This Row],[Quantidade]]="",$M$5-FolhaDePonto[[#This Row],[Horas trabalhadas]],""))</f>
        <v/>
      </c>
    </row>
    <row r="21" spans="2:13" x14ac:dyDescent="0.25">
      <c r="B21" s="43">
        <v>44203</v>
      </c>
      <c r="C21" s="44">
        <f>FolhaDePonto[[#This Row],[Data]]</f>
        <v>44203</v>
      </c>
      <c r="D21" s="45">
        <v>0.29166666666666669</v>
      </c>
      <c r="E21" s="45">
        <v>0.5</v>
      </c>
      <c r="F21" s="45">
        <v>0.54166666666666663</v>
      </c>
      <c r="G21" s="45">
        <v>0.75</v>
      </c>
      <c r="H21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0.41666666666666669</v>
      </c>
      <c r="I21" s="47">
        <v>0.5</v>
      </c>
      <c r="J21" s="48">
        <f>IF(FolhaDePonto[[#This Row],[Horas trabalhadas]]&lt;$M$5,"",IF(FolhaDePonto[[#This Row],[Horas trabalhadas]]=0,"",FolhaDePonto[[#This Row],[Horas trabalhadas]]-$M$5))</f>
        <v>4.1666666666666685E-2</v>
      </c>
      <c r="K21" s="49">
        <f>IF(FolhaDePonto[[#This Row],[Hora de saída ]]&lt;$L$4,0,FolhaDePonto[[#This Row],[Hora de saída ]]-$L$4)</f>
        <v>0</v>
      </c>
      <c r="L21" s="49">
        <f>IFERROR(IF(FolhaDePonto[[#This Row],[Quantidade]]&lt;$L$2,"",FolhaDePonto[[#This Row],[Quantidade]]),"")</f>
        <v>4.1666666666666685E-2</v>
      </c>
      <c r="M21" s="50" t="str">
        <f>IF(FolhaDePonto[[#This Row],[Horas trabalhadas]]=0,"",IF(FolhaDePonto[[#This Row],[Quantidade]]="",$M$5-FolhaDePonto[[#This Row],[Horas trabalhadas]],""))</f>
        <v/>
      </c>
    </row>
    <row r="22" spans="2:13" x14ac:dyDescent="0.25">
      <c r="B22" s="43">
        <v>44204</v>
      </c>
      <c r="C22" s="44">
        <f>FolhaDePonto[[#This Row],[Data]]</f>
        <v>44204</v>
      </c>
      <c r="D22" s="51"/>
      <c r="E22" s="51"/>
      <c r="F22" s="51"/>
      <c r="G22" s="51"/>
      <c r="H22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22" s="52"/>
      <c r="J22" s="48" t="str">
        <f>IF(FolhaDePonto[[#This Row],[Horas trabalhadas]]&lt;$M$5,"",IF(FolhaDePonto[[#This Row],[Horas trabalhadas]]=0,"",FolhaDePonto[[#This Row],[Horas trabalhadas]]-$M$5))</f>
        <v/>
      </c>
      <c r="K22" s="49">
        <f>IF(FolhaDePonto[[#This Row],[Hora de saída ]]&lt;$L$4,0,FolhaDePonto[[#This Row],[Hora de saída ]]-$L$4)</f>
        <v>0</v>
      </c>
      <c r="L22" s="49" t="str">
        <f>IFERROR(IF(FolhaDePonto[[#This Row],[Quantidade]]&lt;$L$2,"",FolhaDePonto[[#This Row],[Quantidade]]),"")</f>
        <v/>
      </c>
      <c r="M22" s="50" t="str">
        <f>IF(FolhaDePonto[[#This Row],[Horas trabalhadas]]=0,"",IF(FolhaDePonto[[#This Row],[Quantidade]]="",$M$5-FolhaDePonto[[#This Row],[Horas trabalhadas]],""))</f>
        <v/>
      </c>
    </row>
    <row r="23" spans="2:13" x14ac:dyDescent="0.25">
      <c r="B23" s="43">
        <v>44205</v>
      </c>
      <c r="C23" s="44">
        <f>FolhaDePonto[[#This Row],[Data]]</f>
        <v>44205</v>
      </c>
      <c r="D23" s="51"/>
      <c r="E23" s="51"/>
      <c r="F23" s="51"/>
      <c r="G23" s="51"/>
      <c r="H23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23" s="52"/>
      <c r="J23" s="48" t="str">
        <f>IF(FolhaDePonto[[#This Row],[Horas trabalhadas]]&lt;$M$5,"",IF(FolhaDePonto[[#This Row],[Horas trabalhadas]]=0,"",FolhaDePonto[[#This Row],[Horas trabalhadas]]-$M$5))</f>
        <v/>
      </c>
      <c r="K23" s="49">
        <f>IF(FolhaDePonto[[#This Row],[Hora de saída ]]&lt;$L$4,0,FolhaDePonto[[#This Row],[Hora de saída ]]-$L$4)</f>
        <v>0</v>
      </c>
      <c r="L23" s="49" t="str">
        <f>IFERROR(IF(FolhaDePonto[[#This Row],[Quantidade]]&lt;$L$2,"",FolhaDePonto[[#This Row],[Quantidade]]),"")</f>
        <v/>
      </c>
      <c r="M23" s="50" t="str">
        <f>IF(FolhaDePonto[[#This Row],[Horas trabalhadas]]=0,"",IF(FolhaDePonto[[#This Row],[Quantidade]]="",$M$5-FolhaDePonto[[#This Row],[Horas trabalhadas]],""))</f>
        <v/>
      </c>
    </row>
    <row r="24" spans="2:13" x14ac:dyDescent="0.25">
      <c r="B24" s="43">
        <v>44206</v>
      </c>
      <c r="C24" s="44">
        <f>FolhaDePonto[[#This Row],[Data]]</f>
        <v>44206</v>
      </c>
      <c r="D24" s="51"/>
      <c r="E24" s="51"/>
      <c r="F24" s="51"/>
      <c r="G24" s="51"/>
      <c r="H24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24" s="52"/>
      <c r="J24" s="48" t="str">
        <f>IF(FolhaDePonto[[#This Row],[Horas trabalhadas]]&lt;$M$5,"",IF(FolhaDePonto[[#This Row],[Horas trabalhadas]]=0,"",FolhaDePonto[[#This Row],[Horas trabalhadas]]-$M$5))</f>
        <v/>
      </c>
      <c r="K24" s="49">
        <f>IF(FolhaDePonto[[#This Row],[Hora de saída ]]&lt;$L$4,0,FolhaDePonto[[#This Row],[Hora de saída ]]-$L$4)</f>
        <v>0</v>
      </c>
      <c r="L24" s="49" t="str">
        <f>IFERROR(IF(FolhaDePonto[[#This Row],[Quantidade]]&lt;$L$2,"",FolhaDePonto[[#This Row],[Quantidade]]),"")</f>
        <v/>
      </c>
      <c r="M24" s="50" t="str">
        <f>IF(FolhaDePonto[[#This Row],[Horas trabalhadas]]=0,"",IF(FolhaDePonto[[#This Row],[Quantidade]]="",$M$5-FolhaDePonto[[#This Row],[Horas trabalhadas]],""))</f>
        <v/>
      </c>
    </row>
    <row r="25" spans="2:13" x14ac:dyDescent="0.25">
      <c r="B25" s="43">
        <v>44207</v>
      </c>
      <c r="C25" s="44">
        <f>FolhaDePonto[[#This Row],[Data]]</f>
        <v>44207</v>
      </c>
      <c r="D25" s="51"/>
      <c r="E25" s="51"/>
      <c r="F25" s="51"/>
      <c r="G25" s="51"/>
      <c r="H25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25" s="52"/>
      <c r="J25" s="48" t="str">
        <f>IF(FolhaDePonto[[#This Row],[Horas trabalhadas]]&lt;$M$5,"",IF(FolhaDePonto[[#This Row],[Horas trabalhadas]]=0,"",FolhaDePonto[[#This Row],[Horas trabalhadas]]-$M$5))</f>
        <v/>
      </c>
      <c r="K25" s="49">
        <f>IF(FolhaDePonto[[#This Row],[Hora de saída ]]&lt;$L$4,0,FolhaDePonto[[#This Row],[Hora de saída ]]-$L$4)</f>
        <v>0</v>
      </c>
      <c r="L25" s="49" t="str">
        <f>IFERROR(IF(FolhaDePonto[[#This Row],[Quantidade]]&lt;$L$2,"",FolhaDePonto[[#This Row],[Quantidade]]),"")</f>
        <v/>
      </c>
      <c r="M25" s="50" t="str">
        <f>IF(FolhaDePonto[[#This Row],[Horas trabalhadas]]=0,"",IF(FolhaDePonto[[#This Row],[Quantidade]]="",$M$5-FolhaDePonto[[#This Row],[Horas trabalhadas]],""))</f>
        <v/>
      </c>
    </row>
    <row r="26" spans="2:13" x14ac:dyDescent="0.25">
      <c r="B26" s="43">
        <v>44208</v>
      </c>
      <c r="C26" s="44">
        <f>FolhaDePonto[[#This Row],[Data]]</f>
        <v>44208</v>
      </c>
      <c r="D26" s="51"/>
      <c r="E26" s="51"/>
      <c r="F26" s="51"/>
      <c r="G26" s="51"/>
      <c r="H26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26" s="52"/>
      <c r="J26" s="48" t="str">
        <f>IF(FolhaDePonto[[#This Row],[Horas trabalhadas]]&lt;$M$5,"",IF(FolhaDePonto[[#This Row],[Horas trabalhadas]]=0,"",FolhaDePonto[[#This Row],[Horas trabalhadas]]-$M$5))</f>
        <v/>
      </c>
      <c r="K26" s="49">
        <f>IF(FolhaDePonto[[#This Row],[Hora de saída ]]&lt;$L$4,0,FolhaDePonto[[#This Row],[Hora de saída ]]-$L$4)</f>
        <v>0</v>
      </c>
      <c r="L26" s="49" t="str">
        <f>IFERROR(IF(FolhaDePonto[[#This Row],[Quantidade]]&lt;$L$2,"",FolhaDePonto[[#This Row],[Quantidade]]),"")</f>
        <v/>
      </c>
      <c r="M26" s="50" t="str">
        <f>IF(FolhaDePonto[[#This Row],[Horas trabalhadas]]=0,"",IF(FolhaDePonto[[#This Row],[Quantidade]]="",$M$5-FolhaDePonto[[#This Row],[Horas trabalhadas]],""))</f>
        <v/>
      </c>
    </row>
    <row r="27" spans="2:13" x14ac:dyDescent="0.25">
      <c r="B27" s="43">
        <v>44209</v>
      </c>
      <c r="C27" s="44">
        <f>FolhaDePonto[[#This Row],[Data]]</f>
        <v>44209</v>
      </c>
      <c r="D27" s="51"/>
      <c r="E27" s="51"/>
      <c r="F27" s="51"/>
      <c r="G27" s="51"/>
      <c r="H27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27" s="52"/>
      <c r="J27" s="48" t="str">
        <f>IF(FolhaDePonto[[#This Row],[Horas trabalhadas]]&lt;$M$5,"",IF(FolhaDePonto[[#This Row],[Horas trabalhadas]]=0,"",FolhaDePonto[[#This Row],[Horas trabalhadas]]-$M$5))</f>
        <v/>
      </c>
      <c r="K27" s="49">
        <f>IF(FolhaDePonto[[#This Row],[Hora de saída ]]&lt;$L$4,0,FolhaDePonto[[#This Row],[Hora de saída ]]-$L$4)</f>
        <v>0</v>
      </c>
      <c r="L27" s="49" t="str">
        <f>IFERROR(IF(FolhaDePonto[[#This Row],[Quantidade]]&lt;$L$2,"",FolhaDePonto[[#This Row],[Quantidade]]),"")</f>
        <v/>
      </c>
      <c r="M27" s="50" t="str">
        <f>IF(FolhaDePonto[[#This Row],[Horas trabalhadas]]=0,"",IF(FolhaDePonto[[#This Row],[Quantidade]]="",$M$5-FolhaDePonto[[#This Row],[Horas trabalhadas]],""))</f>
        <v/>
      </c>
    </row>
    <row r="28" spans="2:13" x14ac:dyDescent="0.25">
      <c r="B28" s="43">
        <v>44210</v>
      </c>
      <c r="C28" s="44">
        <f>FolhaDePonto[[#This Row],[Data]]</f>
        <v>44210</v>
      </c>
      <c r="D28" s="51"/>
      <c r="E28" s="51"/>
      <c r="F28" s="51"/>
      <c r="G28" s="51"/>
      <c r="H28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28" s="52"/>
      <c r="J28" s="48" t="str">
        <f>IF(FolhaDePonto[[#This Row],[Horas trabalhadas]]&lt;$M$5,"",IF(FolhaDePonto[[#This Row],[Horas trabalhadas]]=0,"",FolhaDePonto[[#This Row],[Horas trabalhadas]]-$M$5))</f>
        <v/>
      </c>
      <c r="K28" s="49">
        <f>IF(FolhaDePonto[[#This Row],[Hora de saída ]]&lt;$L$4,0,FolhaDePonto[[#This Row],[Hora de saída ]]-$L$4)</f>
        <v>0</v>
      </c>
      <c r="L28" s="49" t="str">
        <f>IFERROR(IF(FolhaDePonto[[#This Row],[Quantidade]]&lt;$L$2,"",FolhaDePonto[[#This Row],[Quantidade]]),"")</f>
        <v/>
      </c>
      <c r="M28" s="50" t="str">
        <f>IF(FolhaDePonto[[#This Row],[Horas trabalhadas]]=0,"",IF(FolhaDePonto[[#This Row],[Quantidade]]="",$M$5-FolhaDePonto[[#This Row],[Horas trabalhadas]],""))</f>
        <v/>
      </c>
    </row>
    <row r="29" spans="2:13" x14ac:dyDescent="0.25">
      <c r="B29" s="43">
        <v>44211</v>
      </c>
      <c r="C29" s="44">
        <f>FolhaDePonto[[#This Row],[Data]]</f>
        <v>44211</v>
      </c>
      <c r="D29" s="51"/>
      <c r="E29" s="51"/>
      <c r="F29" s="51"/>
      <c r="G29" s="51"/>
      <c r="H29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29" s="52"/>
      <c r="J29" s="48" t="str">
        <f>IF(FolhaDePonto[[#This Row],[Horas trabalhadas]]&lt;$M$5,"",IF(FolhaDePonto[[#This Row],[Horas trabalhadas]]=0,"",FolhaDePonto[[#This Row],[Horas trabalhadas]]-$M$5))</f>
        <v/>
      </c>
      <c r="K29" s="49">
        <f>IF(FolhaDePonto[[#This Row],[Hora de saída ]]&lt;$L$4,0,FolhaDePonto[[#This Row],[Hora de saída ]]-$L$4)</f>
        <v>0</v>
      </c>
      <c r="L29" s="49" t="str">
        <f>IFERROR(IF(FolhaDePonto[[#This Row],[Quantidade]]&lt;$L$2,"",FolhaDePonto[[#This Row],[Quantidade]]),"")</f>
        <v/>
      </c>
      <c r="M29" s="50" t="str">
        <f>IF(FolhaDePonto[[#This Row],[Horas trabalhadas]]=0,"",IF(FolhaDePonto[[#This Row],[Quantidade]]="",$M$5-FolhaDePonto[[#This Row],[Horas trabalhadas]],""))</f>
        <v/>
      </c>
    </row>
    <row r="30" spans="2:13" x14ac:dyDescent="0.25">
      <c r="B30" s="43">
        <v>44212</v>
      </c>
      <c r="C30" s="44">
        <f>FolhaDePonto[[#This Row],[Data]]</f>
        <v>44212</v>
      </c>
      <c r="D30" s="51"/>
      <c r="E30" s="51"/>
      <c r="F30" s="51"/>
      <c r="G30" s="51"/>
      <c r="H30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30" s="52"/>
      <c r="J30" s="48" t="str">
        <f>IF(FolhaDePonto[[#This Row],[Horas trabalhadas]]&lt;$M$5,"",IF(FolhaDePonto[[#This Row],[Horas trabalhadas]]=0,"",FolhaDePonto[[#This Row],[Horas trabalhadas]]-$M$5))</f>
        <v/>
      </c>
      <c r="K30" s="49">
        <f>IF(FolhaDePonto[[#This Row],[Hora de saída ]]&lt;$L$4,0,FolhaDePonto[[#This Row],[Hora de saída ]]-$L$4)</f>
        <v>0</v>
      </c>
      <c r="L30" s="49" t="str">
        <f>IFERROR(IF(FolhaDePonto[[#This Row],[Quantidade]]&lt;$L$2,"",FolhaDePonto[[#This Row],[Quantidade]]),"")</f>
        <v/>
      </c>
      <c r="M30" s="50" t="str">
        <f>IF(FolhaDePonto[[#This Row],[Horas trabalhadas]]=0,"",IF(FolhaDePonto[[#This Row],[Quantidade]]="",$M$5-FolhaDePonto[[#This Row],[Horas trabalhadas]],""))</f>
        <v/>
      </c>
    </row>
    <row r="31" spans="2:13" x14ac:dyDescent="0.25">
      <c r="B31" s="43">
        <v>44213</v>
      </c>
      <c r="C31" s="44">
        <f>FolhaDePonto[[#This Row],[Data]]</f>
        <v>44213</v>
      </c>
      <c r="D31" s="51"/>
      <c r="E31" s="51"/>
      <c r="F31" s="51"/>
      <c r="G31" s="51"/>
      <c r="H31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31" s="52"/>
      <c r="J31" s="48" t="str">
        <f>IF(FolhaDePonto[[#This Row],[Horas trabalhadas]]&lt;$M$5,"",IF(FolhaDePonto[[#This Row],[Horas trabalhadas]]=0,"",FolhaDePonto[[#This Row],[Horas trabalhadas]]-$M$5))</f>
        <v/>
      </c>
      <c r="K31" s="49">
        <f>IF(FolhaDePonto[[#This Row],[Hora de saída ]]&lt;$L$4,0,FolhaDePonto[[#This Row],[Hora de saída ]]-$L$4)</f>
        <v>0</v>
      </c>
      <c r="L31" s="49" t="str">
        <f>IFERROR(IF(FolhaDePonto[[#This Row],[Quantidade]]&lt;$L$2,"",FolhaDePonto[[#This Row],[Quantidade]]),"")</f>
        <v/>
      </c>
      <c r="M31" s="50" t="str">
        <f>IF(FolhaDePonto[[#This Row],[Horas trabalhadas]]=0,"",IF(FolhaDePonto[[#This Row],[Quantidade]]="",$M$5-FolhaDePonto[[#This Row],[Horas trabalhadas]],""))</f>
        <v/>
      </c>
    </row>
    <row r="32" spans="2:13" x14ac:dyDescent="0.25">
      <c r="B32" s="43">
        <v>44214</v>
      </c>
      <c r="C32" s="44">
        <f>FolhaDePonto[[#This Row],[Data]]</f>
        <v>44214</v>
      </c>
      <c r="D32" s="51"/>
      <c r="E32" s="51"/>
      <c r="F32" s="51"/>
      <c r="G32" s="51"/>
      <c r="H32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32" s="52"/>
      <c r="J32" s="48" t="str">
        <f>IF(FolhaDePonto[[#This Row],[Horas trabalhadas]]&lt;$M$5,"",IF(FolhaDePonto[[#This Row],[Horas trabalhadas]]=0,"",FolhaDePonto[[#This Row],[Horas trabalhadas]]-$M$5))</f>
        <v/>
      </c>
      <c r="K32" s="49">
        <f>IF(FolhaDePonto[[#This Row],[Hora de saída ]]&lt;$L$4,0,FolhaDePonto[[#This Row],[Hora de saída ]]-$L$4)</f>
        <v>0</v>
      </c>
      <c r="L32" s="49" t="str">
        <f>IFERROR(IF(FolhaDePonto[[#This Row],[Quantidade]]&lt;$L$2,"",FolhaDePonto[[#This Row],[Quantidade]]),"")</f>
        <v/>
      </c>
      <c r="M32" s="50" t="str">
        <f>IF(FolhaDePonto[[#This Row],[Horas trabalhadas]]=0,"",IF(FolhaDePonto[[#This Row],[Quantidade]]="",$M$5-FolhaDePonto[[#This Row],[Horas trabalhadas]],""))</f>
        <v/>
      </c>
    </row>
    <row r="33" spans="2:13" x14ac:dyDescent="0.25">
      <c r="B33" s="43">
        <v>44215</v>
      </c>
      <c r="C33" s="44">
        <f>FolhaDePonto[[#This Row],[Data]]</f>
        <v>44215</v>
      </c>
      <c r="D33" s="51"/>
      <c r="E33" s="51"/>
      <c r="F33" s="51"/>
      <c r="G33" s="51"/>
      <c r="H33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33" s="52"/>
      <c r="J33" s="48" t="str">
        <f>IF(FolhaDePonto[[#This Row],[Horas trabalhadas]]&lt;$M$5,"",IF(FolhaDePonto[[#This Row],[Horas trabalhadas]]=0,"",FolhaDePonto[[#This Row],[Horas trabalhadas]]-$M$5))</f>
        <v/>
      </c>
      <c r="K33" s="49">
        <f>IF(FolhaDePonto[[#This Row],[Hora de saída ]]&lt;$L$4,0,FolhaDePonto[[#This Row],[Hora de saída ]]-$L$4)</f>
        <v>0</v>
      </c>
      <c r="L33" s="49" t="str">
        <f>IFERROR(IF(FolhaDePonto[[#This Row],[Quantidade]]&lt;$L$2,"",FolhaDePonto[[#This Row],[Quantidade]]),"")</f>
        <v/>
      </c>
      <c r="M33" s="50" t="str">
        <f>IF(FolhaDePonto[[#This Row],[Horas trabalhadas]]=0,"",IF(FolhaDePonto[[#This Row],[Quantidade]]="",$M$5-FolhaDePonto[[#This Row],[Horas trabalhadas]],""))</f>
        <v/>
      </c>
    </row>
    <row r="34" spans="2:13" x14ac:dyDescent="0.25">
      <c r="B34" s="43">
        <v>44216</v>
      </c>
      <c r="C34" s="44">
        <f>FolhaDePonto[[#This Row],[Data]]</f>
        <v>44216</v>
      </c>
      <c r="D34" s="51"/>
      <c r="E34" s="51"/>
      <c r="F34" s="51"/>
      <c r="G34" s="51"/>
      <c r="H34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34" s="52"/>
      <c r="J34" s="48" t="str">
        <f>IF(FolhaDePonto[[#This Row],[Horas trabalhadas]]&lt;$M$5,"",IF(FolhaDePonto[[#This Row],[Horas trabalhadas]]=0,"",FolhaDePonto[[#This Row],[Horas trabalhadas]]-$M$5))</f>
        <v/>
      </c>
      <c r="K34" s="49">
        <f>IF(FolhaDePonto[[#This Row],[Hora de saída ]]&lt;$L$4,0,FolhaDePonto[[#This Row],[Hora de saída ]]-$L$4)</f>
        <v>0</v>
      </c>
      <c r="L34" s="49" t="str">
        <f>IFERROR(IF(FolhaDePonto[[#This Row],[Quantidade]]&lt;$L$2,"",FolhaDePonto[[#This Row],[Quantidade]]),"")</f>
        <v/>
      </c>
      <c r="M34" s="50" t="str">
        <f>IF(FolhaDePonto[[#This Row],[Horas trabalhadas]]=0,"",IF(FolhaDePonto[[#This Row],[Quantidade]]="",$M$5-FolhaDePonto[[#This Row],[Horas trabalhadas]],""))</f>
        <v/>
      </c>
    </row>
    <row r="35" spans="2:13" x14ac:dyDescent="0.25">
      <c r="B35" s="43">
        <v>44217</v>
      </c>
      <c r="C35" s="44">
        <f>FolhaDePonto[[#This Row],[Data]]</f>
        <v>44217</v>
      </c>
      <c r="D35" s="51"/>
      <c r="E35" s="51"/>
      <c r="F35" s="51"/>
      <c r="G35" s="51"/>
      <c r="H35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35" s="52"/>
      <c r="J35" s="48" t="str">
        <f>IF(FolhaDePonto[[#This Row],[Horas trabalhadas]]&lt;$M$5,"",IF(FolhaDePonto[[#This Row],[Horas trabalhadas]]=0,"",FolhaDePonto[[#This Row],[Horas trabalhadas]]-$M$5))</f>
        <v/>
      </c>
      <c r="K35" s="49">
        <f>IF(FolhaDePonto[[#This Row],[Hora de saída ]]&lt;$L$4,0,FolhaDePonto[[#This Row],[Hora de saída ]]-$L$4)</f>
        <v>0</v>
      </c>
      <c r="L35" s="49" t="str">
        <f>IFERROR(IF(FolhaDePonto[[#This Row],[Quantidade]]&lt;$L$2,"",FolhaDePonto[[#This Row],[Quantidade]]),"")</f>
        <v/>
      </c>
      <c r="M35" s="50" t="str">
        <f>IF(FolhaDePonto[[#This Row],[Horas trabalhadas]]=0,"",IF(FolhaDePonto[[#This Row],[Quantidade]]="",$M$5-FolhaDePonto[[#This Row],[Horas trabalhadas]],""))</f>
        <v/>
      </c>
    </row>
    <row r="36" spans="2:13" x14ac:dyDescent="0.25">
      <c r="B36" s="43">
        <v>44218</v>
      </c>
      <c r="C36" s="44">
        <f>FolhaDePonto[[#This Row],[Data]]</f>
        <v>44218</v>
      </c>
      <c r="D36" s="51"/>
      <c r="E36" s="51"/>
      <c r="F36" s="51"/>
      <c r="G36" s="51"/>
      <c r="H36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36" s="52"/>
      <c r="J36" s="48" t="str">
        <f>IF(FolhaDePonto[[#This Row],[Horas trabalhadas]]&lt;$M$5,"",IF(FolhaDePonto[[#This Row],[Horas trabalhadas]]=0,"",FolhaDePonto[[#This Row],[Horas trabalhadas]]-$M$5))</f>
        <v/>
      </c>
      <c r="K36" s="49">
        <f>IF(FolhaDePonto[[#This Row],[Hora de saída ]]&lt;$L$4,0,FolhaDePonto[[#This Row],[Hora de saída ]]-$L$4)</f>
        <v>0</v>
      </c>
      <c r="L36" s="49" t="str">
        <f>IFERROR(IF(FolhaDePonto[[#This Row],[Quantidade]]&lt;$L$2,"",FolhaDePonto[[#This Row],[Quantidade]]),"")</f>
        <v/>
      </c>
      <c r="M36" s="50" t="str">
        <f>IF(FolhaDePonto[[#This Row],[Horas trabalhadas]]=0,"",IF(FolhaDePonto[[#This Row],[Quantidade]]="",$M$5-FolhaDePonto[[#This Row],[Horas trabalhadas]],""))</f>
        <v/>
      </c>
    </row>
    <row r="37" spans="2:13" x14ac:dyDescent="0.25">
      <c r="B37" s="43">
        <v>44219</v>
      </c>
      <c r="C37" s="44">
        <f>FolhaDePonto[[#This Row],[Data]]</f>
        <v>44219</v>
      </c>
      <c r="D37" s="51"/>
      <c r="E37" s="51"/>
      <c r="F37" s="51"/>
      <c r="G37" s="51"/>
      <c r="H37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37" s="52"/>
      <c r="J37" s="48" t="str">
        <f>IF(FolhaDePonto[[#This Row],[Horas trabalhadas]]&lt;$M$5,"",IF(FolhaDePonto[[#This Row],[Horas trabalhadas]]=0,"",FolhaDePonto[[#This Row],[Horas trabalhadas]]-$M$5))</f>
        <v/>
      </c>
      <c r="K37" s="49">
        <f>IF(FolhaDePonto[[#This Row],[Hora de saída ]]&lt;$L$4,0,FolhaDePonto[[#This Row],[Hora de saída ]]-$L$4)</f>
        <v>0</v>
      </c>
      <c r="L37" s="49" t="str">
        <f>IFERROR(IF(FolhaDePonto[[#This Row],[Quantidade]]&lt;$L$2,"",FolhaDePonto[[#This Row],[Quantidade]]),"")</f>
        <v/>
      </c>
      <c r="M37" s="50" t="str">
        <f>IF(FolhaDePonto[[#This Row],[Horas trabalhadas]]=0,"",IF(FolhaDePonto[[#This Row],[Quantidade]]="",$M$5-FolhaDePonto[[#This Row],[Horas trabalhadas]],""))</f>
        <v/>
      </c>
    </row>
    <row r="38" spans="2:13" x14ac:dyDescent="0.25">
      <c r="B38" s="43">
        <v>44220</v>
      </c>
      <c r="C38" s="44">
        <f>FolhaDePonto[[#This Row],[Data]]</f>
        <v>44220</v>
      </c>
      <c r="D38" s="51"/>
      <c r="E38" s="51"/>
      <c r="F38" s="51"/>
      <c r="G38" s="51"/>
      <c r="H38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38" s="52"/>
      <c r="J38" s="48" t="str">
        <f>IF(FolhaDePonto[[#This Row],[Horas trabalhadas]]&lt;$M$5,"",IF(FolhaDePonto[[#This Row],[Horas trabalhadas]]=0,"",FolhaDePonto[[#This Row],[Horas trabalhadas]]-$M$5))</f>
        <v/>
      </c>
      <c r="K38" s="49">
        <f>IF(FolhaDePonto[[#This Row],[Hora de saída ]]&lt;$L$4,0,FolhaDePonto[[#This Row],[Hora de saída ]]-$L$4)</f>
        <v>0</v>
      </c>
      <c r="L38" s="49" t="str">
        <f>IFERROR(IF(FolhaDePonto[[#This Row],[Quantidade]]&lt;$L$2,"",FolhaDePonto[[#This Row],[Quantidade]]),"")</f>
        <v/>
      </c>
      <c r="M38" s="50" t="str">
        <f>IF(FolhaDePonto[[#This Row],[Horas trabalhadas]]=0,"",IF(FolhaDePonto[[#This Row],[Quantidade]]="",$M$5-FolhaDePonto[[#This Row],[Horas trabalhadas]],""))</f>
        <v/>
      </c>
    </row>
    <row r="39" spans="2:13" x14ac:dyDescent="0.25">
      <c r="B39" s="43">
        <v>44221</v>
      </c>
      <c r="C39" s="44">
        <f>FolhaDePonto[[#This Row],[Data]]</f>
        <v>44221</v>
      </c>
      <c r="D39" s="51"/>
      <c r="E39" s="51"/>
      <c r="F39" s="51"/>
      <c r="G39" s="51"/>
      <c r="H39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39" s="52"/>
      <c r="J39" s="48" t="str">
        <f>IF(FolhaDePonto[[#This Row],[Horas trabalhadas]]&lt;$M$5,"",IF(FolhaDePonto[[#This Row],[Horas trabalhadas]]=0,"",FolhaDePonto[[#This Row],[Horas trabalhadas]]-$M$5))</f>
        <v/>
      </c>
      <c r="K39" s="49">
        <f>IF(FolhaDePonto[[#This Row],[Hora de saída ]]&lt;$L$4,0,FolhaDePonto[[#This Row],[Hora de saída ]]-$L$4)</f>
        <v>0</v>
      </c>
      <c r="L39" s="49" t="str">
        <f>IFERROR(IF(FolhaDePonto[[#This Row],[Quantidade]]&lt;$L$2,"",FolhaDePonto[[#This Row],[Quantidade]]),"")</f>
        <v/>
      </c>
      <c r="M39" s="50" t="str">
        <f>IF(FolhaDePonto[[#This Row],[Horas trabalhadas]]=0,"",IF(FolhaDePonto[[#This Row],[Quantidade]]="",$M$5-FolhaDePonto[[#This Row],[Horas trabalhadas]],""))</f>
        <v/>
      </c>
    </row>
    <row r="40" spans="2:13" x14ac:dyDescent="0.25">
      <c r="B40" s="43">
        <v>44222</v>
      </c>
      <c r="C40" s="44">
        <f>FolhaDePonto[[#This Row],[Data]]</f>
        <v>44222</v>
      </c>
      <c r="D40" s="51"/>
      <c r="E40" s="51"/>
      <c r="F40" s="51"/>
      <c r="G40" s="51"/>
      <c r="H40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40" s="52"/>
      <c r="J40" s="48" t="str">
        <f>IF(FolhaDePonto[[#This Row],[Horas trabalhadas]]&lt;$M$5,"",IF(FolhaDePonto[[#This Row],[Horas trabalhadas]]=0,"",FolhaDePonto[[#This Row],[Horas trabalhadas]]-$M$5))</f>
        <v/>
      </c>
      <c r="K40" s="49">
        <f>IF(FolhaDePonto[[#This Row],[Hora de saída ]]&lt;$L$4,0,FolhaDePonto[[#This Row],[Hora de saída ]]-$L$4)</f>
        <v>0</v>
      </c>
      <c r="L40" s="49" t="str">
        <f>IFERROR(IF(FolhaDePonto[[#This Row],[Quantidade]]&lt;$L$2,"",FolhaDePonto[[#This Row],[Quantidade]]),"")</f>
        <v/>
      </c>
      <c r="M40" s="50" t="str">
        <f>IF(FolhaDePonto[[#This Row],[Horas trabalhadas]]=0,"",IF(FolhaDePonto[[#This Row],[Quantidade]]="",$M$5-FolhaDePonto[[#This Row],[Horas trabalhadas]],""))</f>
        <v/>
      </c>
    </row>
    <row r="41" spans="2:13" x14ac:dyDescent="0.25">
      <c r="B41" s="43">
        <v>44223</v>
      </c>
      <c r="C41" s="44">
        <f>FolhaDePonto[[#This Row],[Data]]</f>
        <v>44223</v>
      </c>
      <c r="D41" s="51"/>
      <c r="E41" s="51"/>
      <c r="F41" s="51"/>
      <c r="G41" s="51"/>
      <c r="H41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41" s="52"/>
      <c r="J41" s="48" t="str">
        <f>IF(FolhaDePonto[[#This Row],[Horas trabalhadas]]&lt;$M$5,"",IF(FolhaDePonto[[#This Row],[Horas trabalhadas]]=0,"",FolhaDePonto[[#This Row],[Horas trabalhadas]]-$M$5))</f>
        <v/>
      </c>
      <c r="K41" s="49">
        <f>IF(FolhaDePonto[[#This Row],[Hora de saída ]]&lt;$L$4,0,FolhaDePonto[[#This Row],[Hora de saída ]]-$L$4)</f>
        <v>0</v>
      </c>
      <c r="L41" s="49" t="str">
        <f>IFERROR(IF(FolhaDePonto[[#This Row],[Quantidade]]&lt;$L$2,"",FolhaDePonto[[#This Row],[Quantidade]]),"")</f>
        <v/>
      </c>
      <c r="M41" s="50" t="str">
        <f>IF(FolhaDePonto[[#This Row],[Horas trabalhadas]]=0,"",IF(FolhaDePonto[[#This Row],[Quantidade]]="",$M$5-FolhaDePonto[[#This Row],[Horas trabalhadas]],""))</f>
        <v/>
      </c>
    </row>
    <row r="42" spans="2:13" x14ac:dyDescent="0.25">
      <c r="B42" s="43">
        <v>44224</v>
      </c>
      <c r="C42" s="44">
        <f>FolhaDePonto[[#This Row],[Data]]</f>
        <v>44224</v>
      </c>
      <c r="D42" s="51"/>
      <c r="E42" s="51"/>
      <c r="F42" s="51"/>
      <c r="G42" s="51"/>
      <c r="H42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42" s="52"/>
      <c r="J42" s="48" t="str">
        <f>IF(FolhaDePonto[[#This Row],[Horas trabalhadas]]&lt;$M$5,"",IF(FolhaDePonto[[#This Row],[Horas trabalhadas]]=0,"",FolhaDePonto[[#This Row],[Horas trabalhadas]]-$M$5))</f>
        <v/>
      </c>
      <c r="K42" s="49">
        <f>IF(FolhaDePonto[[#This Row],[Hora de saída ]]&lt;$L$4,0,FolhaDePonto[[#This Row],[Hora de saída ]]-$L$4)</f>
        <v>0</v>
      </c>
      <c r="L42" s="49" t="str">
        <f>IFERROR(IF(FolhaDePonto[[#This Row],[Quantidade]]&lt;$L$2,"",FolhaDePonto[[#This Row],[Quantidade]]),"")</f>
        <v/>
      </c>
      <c r="M42" s="50" t="str">
        <f>IF(FolhaDePonto[[#This Row],[Horas trabalhadas]]=0,"",IF(FolhaDePonto[[#This Row],[Quantidade]]="",$M$5-FolhaDePonto[[#This Row],[Horas trabalhadas]],""))</f>
        <v/>
      </c>
    </row>
    <row r="43" spans="2:13" x14ac:dyDescent="0.25">
      <c r="B43" s="43">
        <v>44225</v>
      </c>
      <c r="C43" s="44">
        <f>FolhaDePonto[[#This Row],[Data]]</f>
        <v>44225</v>
      </c>
      <c r="D43" s="51"/>
      <c r="E43" s="51"/>
      <c r="F43" s="51"/>
      <c r="G43" s="51"/>
      <c r="H43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43" s="52"/>
      <c r="J43" s="48" t="str">
        <f>IF(FolhaDePonto[[#This Row],[Horas trabalhadas]]&lt;$M$5,"",IF(FolhaDePonto[[#This Row],[Horas trabalhadas]]=0,"",FolhaDePonto[[#This Row],[Horas trabalhadas]]-$M$5))</f>
        <v/>
      </c>
      <c r="K43" s="49">
        <f>IF(FolhaDePonto[[#This Row],[Hora de saída ]]&lt;$L$4,0,FolhaDePonto[[#This Row],[Hora de saída ]]-$L$4)</f>
        <v>0</v>
      </c>
      <c r="L43" s="49" t="str">
        <f>IFERROR(IF(FolhaDePonto[[#This Row],[Quantidade]]&lt;$L$2,"",FolhaDePonto[[#This Row],[Quantidade]]),"")</f>
        <v/>
      </c>
      <c r="M43" s="50" t="str">
        <f>IF(FolhaDePonto[[#This Row],[Horas trabalhadas]]=0,"",IF(FolhaDePonto[[#This Row],[Quantidade]]="",$M$5-FolhaDePonto[[#This Row],[Horas trabalhadas]],""))</f>
        <v/>
      </c>
    </row>
    <row r="44" spans="2:13" x14ac:dyDescent="0.25">
      <c r="B44" s="43">
        <v>44226</v>
      </c>
      <c r="C44" s="44">
        <f>FolhaDePonto[[#This Row],[Data]]</f>
        <v>44226</v>
      </c>
      <c r="D44" s="51"/>
      <c r="E44" s="51"/>
      <c r="F44" s="51"/>
      <c r="G44" s="51"/>
      <c r="H44" s="4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44" s="52"/>
      <c r="J44" s="48" t="str">
        <f>IF(FolhaDePonto[[#This Row],[Horas trabalhadas]]&lt;$M$5,"",IF(FolhaDePonto[[#This Row],[Horas trabalhadas]]=0,"",FolhaDePonto[[#This Row],[Horas trabalhadas]]-$M$5))</f>
        <v/>
      </c>
      <c r="K44" s="49">
        <f>IF(FolhaDePonto[[#This Row],[Hora de saída ]]&lt;$L$4,0,FolhaDePonto[[#This Row],[Hora de saída ]]-$L$4)</f>
        <v>0</v>
      </c>
      <c r="L44" s="49" t="str">
        <f>IFERROR(IF(FolhaDePonto[[#This Row],[Quantidade]]&lt;$L$2,"",FolhaDePonto[[#This Row],[Quantidade]]),"")</f>
        <v/>
      </c>
      <c r="M44" s="50" t="str">
        <f>IF(FolhaDePonto[[#This Row],[Horas trabalhadas]]=0,"",IF(FolhaDePonto[[#This Row],[Quantidade]]="",$M$5-FolhaDePonto[[#This Row],[Horas trabalhadas]],""))</f>
        <v/>
      </c>
    </row>
    <row r="45" spans="2:13" x14ac:dyDescent="0.25">
      <c r="B45" s="53">
        <v>44227</v>
      </c>
      <c r="C45" s="54">
        <f>FolhaDePonto[[#This Row],[Data]]</f>
        <v>44227</v>
      </c>
      <c r="D45" s="55"/>
      <c r="E45" s="55"/>
      <c r="F45" s="55"/>
      <c r="G45" s="55"/>
      <c r="H45" s="56">
        <f>(FolhaDePonto[[#This Row],[Hora de saída]]-FolhaDePonto[[#This Row],[Hora de entrada]])+IF(FolhaDePonto[[#This Row],[Hora de saída ]]&lt;FolhaDePonto[[#This Row],[Hora de entrada ]],((1+FolhaDePonto[[#This Row],[Hora de entrada ]])-FolhaDePonto[[#This Row],[Hora de saída ]]),FolhaDePonto[[#This Row],[Hora de saída ]]-FolhaDePonto[[#This Row],[Hora de entrada ]])</f>
        <v>0</v>
      </c>
      <c r="I45" s="57"/>
      <c r="J45" s="58" t="str">
        <f>IF(FolhaDePonto[[#This Row],[Horas trabalhadas]]&lt;$M$5,"",IF(FolhaDePonto[[#This Row],[Horas trabalhadas]]=0,"",FolhaDePonto[[#This Row],[Horas trabalhadas]]-$M$5))</f>
        <v/>
      </c>
      <c r="K45" s="59">
        <f>IF(FolhaDePonto[[#This Row],[Hora de saída ]]&lt;$L$4,0,FolhaDePonto[[#This Row],[Hora de saída ]]-$L$4)</f>
        <v>0</v>
      </c>
      <c r="L45" s="59" t="str">
        <f>IFERROR(IF(FolhaDePonto[[#This Row],[Quantidade]]&lt;$L$2,"",FolhaDePonto[[#This Row],[Quantidade]]),"")</f>
        <v/>
      </c>
      <c r="M45" s="60" t="str">
        <f>IF(FolhaDePonto[[#This Row],[Horas trabalhadas]]=0,"",IF(FolhaDePonto[[#This Row],[Quantidade]]="",$M$5-FolhaDePonto[[#This Row],[Horas trabalhadas]],""))</f>
        <v/>
      </c>
    </row>
    <row r="46" spans="2:13" x14ac:dyDescent="0.25">
      <c r="B46" s="61"/>
      <c r="C46" s="61"/>
      <c r="D46" s="61"/>
      <c r="E46" s="61"/>
      <c r="F46" s="75" t="s">
        <v>7</v>
      </c>
      <c r="G46" s="75"/>
      <c r="H46" s="62">
        <f>SUM(H15:H45)</f>
        <v>2.8770833333333332</v>
      </c>
      <c r="I46" s="63" t="e">
        <f>SUM(#REF!)</f>
        <v>#REF!</v>
      </c>
      <c r="J46" s="63"/>
      <c r="K46" s="63" t="e">
        <f>H46-I46</f>
        <v>#REF!</v>
      </c>
    </row>
    <row r="47" spans="2:13" x14ac:dyDescent="0.25">
      <c r="B47" s="64"/>
      <c r="C47" s="64"/>
      <c r="D47" s="64"/>
      <c r="E47" s="64"/>
      <c r="F47" s="64"/>
      <c r="G47" s="64"/>
      <c r="H47" s="64"/>
      <c r="I47" s="64"/>
      <c r="J47" s="64"/>
      <c r="K47" s="64"/>
    </row>
    <row r="54" spans="1:1" ht="30" customHeight="1" x14ac:dyDescent="0.25">
      <c r="A54" s="65"/>
    </row>
  </sheetData>
  <mergeCells count="13">
    <mergeCell ref="F46:G46"/>
    <mergeCell ref="J7:K7"/>
    <mergeCell ref="B7:D7"/>
    <mergeCell ref="F7:H7"/>
    <mergeCell ref="F12:G12"/>
    <mergeCell ref="F10:G10"/>
    <mergeCell ref="F8:G8"/>
    <mergeCell ref="F9:G9"/>
    <mergeCell ref="D1:L3"/>
    <mergeCell ref="B5:C5"/>
    <mergeCell ref="D5:F5"/>
    <mergeCell ref="N5:P5"/>
    <mergeCell ref="M7:N7"/>
  </mergeCells>
  <dataValidations count="8">
    <dataValidation allowBlank="1" showInputMessage="1" showErrorMessage="1" prompt="Insira a hora do registro de saída ou saída para o almoço. _x000a_Use o formato de 24 horas para cálculos de horas" sqref="E14" xr:uid="{603674F6-2841-484C-943A-A3D9DD57796A}"/>
    <dataValidation allowBlank="1" showInputMessage="1" showErrorMessage="1" prompt="Insira a hora do registro de saída. _x000a_Use o formato de 24 horas para cálculos de horas" sqref="G14" xr:uid="{25B1F024-9EB8-4D83-A7CE-B87E74707B9E}"/>
    <dataValidation allowBlank="1" showInputMessage="1" showErrorMessage="1" prompt="Insira a hora do registro de entrada._x000a_Use o formato de 24 horas para cálculos de horas" sqref="D14" xr:uid="{224A6B90-E557-4C0E-BBFF-255F45E5A556}"/>
    <dataValidation allowBlank="1" showInputMessage="1" showErrorMessage="1" prompt="O total de horas trabalhadas é calculado automaticamente " sqref="J14:K14" xr:uid="{FF808E5F-B581-44EC-8946-46CA23CD34C4}"/>
    <dataValidation allowBlank="1" showInputMessage="1" showErrorMessage="1" prompt="Inserir a quantidade de horas normais por dia" sqref="H14" xr:uid="{92304F0F-021F-41C3-9206-1BA312C1B7F2}"/>
    <dataValidation allowBlank="1" showInputMessage="1" showErrorMessage="1" prompt="Insira a hora do registro de entrada ou volta do almoço. _x000a_Use o formato de 24 horas para cálculos de horas" sqref="F14" xr:uid="{35943A28-04D2-4868-ADE7-DC28AD3E16C2}"/>
    <dataValidation allowBlank="1" showInputMessage="1" showErrorMessage="1" prompt="Insira o dia na coluna sob este cabeçalho" sqref="B14:C14" xr:uid="{119AD08C-12EE-4C7C-B830-1B3D64110CA2}"/>
    <dataValidation allowBlank="1" showInputMessage="1" showErrorMessage="1" prompt="As horas extras são calculadas automaticamente" sqref="I14" xr:uid="{65CEE5FD-5268-4979-B134-03419F8FABD9}"/>
  </dataValidations>
  <pageMargins left="0.511811024" right="0.511811024" top="0.78740157499999996" bottom="0.78740157499999996" header="0.31496062000000002" footer="0.31496062000000002"/>
  <pageSetup paperSize="9" scale="89" orientation="portrait" horizontalDpi="300" verticalDpi="300" r:id="rId1"/>
  <colBreaks count="1" manualBreakCount="1">
    <brk id="11" max="1048575" man="1"/>
  </colBreaks>
  <ignoredErrors>
    <ignoredError sqref="K15:K45 L15:L45 M15:M45" unlockedFormula="1"/>
    <ignoredError sqref="I46:K46" evalError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CÁLC. H.E</vt:lpstr>
      <vt:lpstr>'CÁLC. H.E'!Area_de_impressao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Pessoal</dc:creator>
  <cp:lastModifiedBy>Rafael Silva</cp:lastModifiedBy>
  <cp:lastPrinted>2020-01-22T21:56:01Z</cp:lastPrinted>
  <dcterms:created xsi:type="dcterms:W3CDTF">2020-01-22T20:50:05Z</dcterms:created>
  <dcterms:modified xsi:type="dcterms:W3CDTF">2021-03-24T17:19:28Z</dcterms:modified>
</cp:coreProperties>
</file>