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2_EM DESENVOLVIMENTO/DESENVOLVENDO/Controle de Vencimento Documentos/ARQUIVO/"/>
    </mc:Choice>
  </mc:AlternateContent>
  <xr:revisionPtr revIDLastSave="293" documentId="8_{77B1DCC7-9FF9-40E2-B8A8-451CE0F48F18}" xr6:coauthVersionLast="47" xr6:coauthVersionMax="47" xr10:uidLastSave="{69129502-8F96-42DF-8F8F-0F471FA20C87}"/>
  <bookViews>
    <workbookView xWindow="-120" yWindow="-120" windowWidth="29040" windowHeight="15720" tabRatio="2" xr2:uid="{7EC401EF-33E1-455A-83AE-8C75678507AF}"/>
  </bookViews>
  <sheets>
    <sheet name="lançamentos" sheetId="1" r:id="rId1"/>
    <sheet name="BÔNU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I18" i="1"/>
  <c r="G18" i="1" s="1"/>
  <c r="I19" i="1"/>
  <c r="G19" i="1" s="1"/>
  <c r="I20" i="1"/>
  <c r="G20" i="1" s="1"/>
  <c r="H11" i="1"/>
  <c r="H12" i="1"/>
  <c r="H13" i="1"/>
  <c r="H14" i="1"/>
  <c r="H15" i="1"/>
  <c r="H16" i="1"/>
  <c r="H17" i="1"/>
  <c r="I17" i="1"/>
  <c r="G17" i="1" s="1"/>
  <c r="M6" i="1"/>
  <c r="I11" i="1"/>
  <c r="G11" i="1" s="1"/>
  <c r="I12" i="1"/>
  <c r="G12" i="1" s="1"/>
  <c r="I13" i="1"/>
  <c r="G13" i="1" s="1"/>
  <c r="I14" i="1"/>
  <c r="G14" i="1" s="1"/>
  <c r="I15" i="1"/>
  <c r="G15" i="1" s="1"/>
  <c r="I16" i="1"/>
  <c r="G16" i="1" s="1"/>
  <c r="M7" i="1" l="1"/>
  <c r="M9" i="1"/>
  <c r="M8" i="1"/>
</calcChain>
</file>

<file path=xl/sharedStrings.xml><?xml version="1.0" encoding="utf-8"?>
<sst xmlns="http://schemas.openxmlformats.org/spreadsheetml/2006/main" count="33" uniqueCount="25">
  <si>
    <t>ITEM</t>
  </si>
  <si>
    <t>TIPO DE DOCUMENTO</t>
  </si>
  <si>
    <t>DATA ÚLTIMA REVISÃO</t>
  </si>
  <si>
    <t>DATA VALIDADE</t>
  </si>
  <si>
    <t>STATUS</t>
  </si>
  <si>
    <t>VENCIMENTO</t>
  </si>
  <si>
    <t>OBSERVAÇÃO</t>
  </si>
  <si>
    <t>Curso NR</t>
  </si>
  <si>
    <t>Contrato Serviço 2</t>
  </si>
  <si>
    <t>Contrato Serviço 1</t>
  </si>
  <si>
    <t>Alvará Matriz</t>
  </si>
  <si>
    <t>Alvará Filial</t>
  </si>
  <si>
    <t>Setor 2</t>
  </si>
  <si>
    <t>Setor 3</t>
  </si>
  <si>
    <t>Setor 5</t>
  </si>
  <si>
    <t>Contrato Aluguel</t>
  </si>
  <si>
    <t>AUXILIAR</t>
  </si>
  <si>
    <t>Em dia</t>
  </si>
  <si>
    <t>Vencido</t>
  </si>
  <si>
    <t>Próximo do vencimento</t>
  </si>
  <si>
    <t>total de docs.</t>
  </si>
  <si>
    <t>Contrato Aluguel Matriz</t>
  </si>
  <si>
    <t>SETOR RESPONSÁVEL</t>
  </si>
  <si>
    <t>Contrato Aluguel Filial</t>
  </si>
  <si>
    <t>Setor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</si>
</sst>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070F62"/>
      <name val="Calibri"/>
      <family val="2"/>
      <scheme val="minor"/>
    </font>
    <font>
      <b/>
      <sz val="18"/>
      <color rgb="FF070F62"/>
      <name val="Calibri"/>
      <family val="2"/>
    </font>
    <font>
      <sz val="10"/>
      <color theme="0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70F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mediumDashed">
        <color theme="6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/>
    <xf numFmtId="0" fontId="1" fillId="4" borderId="1" xfId="0" applyFont="1" applyFill="1" applyBorder="1"/>
    <xf numFmtId="0" fontId="4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7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10622F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10622F"/>
      <color rgb="FF070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&#212;NUS!A1"/><Relationship Id="rId2" Type="http://schemas.openxmlformats.org/officeDocument/2006/relationships/hyperlink" Target="#lan&#231;amentos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maxplanilhas.com.br/formulario-de-planilhas-personalizadas/" TargetMode="External"/><Relationship Id="rId3" Type="http://schemas.openxmlformats.org/officeDocument/2006/relationships/image" Target="../media/image3.sv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hyperlink" Target="#lan&#231;amentos!A1"/><Relationship Id="rId6" Type="http://schemas.openxmlformats.org/officeDocument/2006/relationships/image" Target="../media/image4.png"/><Relationship Id="rId5" Type="http://schemas.openxmlformats.org/officeDocument/2006/relationships/hyperlink" Target="https://maxplanilhas.com.br/loja-completa/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1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304799</xdr:colOff>
      <xdr:row>0</xdr:row>
      <xdr:rowOff>39787</xdr:rowOff>
    </xdr:from>
    <xdr:to>
      <xdr:col>6</xdr:col>
      <xdr:colOff>235049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56C8B45-5AEB-4462-A12D-71CD05825CE8}"/>
            </a:ext>
          </a:extLst>
        </xdr:cNvPr>
        <xdr:cNvSpPr txBox="1"/>
      </xdr:nvSpPr>
      <xdr:spPr>
        <a:xfrm>
          <a:off x="1047749" y="39787"/>
          <a:ext cx="4788000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PLANILHA CONTROLE DE VENCIMENTO DOCUMENTOS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196179</xdr:colOff>
      <xdr:row>0</xdr:row>
      <xdr:rowOff>432000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AD79AE9-279D-4ED8-9039-EDFB904C42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2</xdr:col>
      <xdr:colOff>457200</xdr:colOff>
      <xdr:row>3</xdr:row>
      <xdr:rowOff>4350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2CF30E-3A9F-46D7-9A8C-C4D9623161A9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LANÇAMENTOS</a:t>
          </a:r>
        </a:p>
      </xdr:txBody>
    </xdr:sp>
    <xdr:clientData/>
  </xdr:twoCellAnchor>
  <xdr:twoCellAnchor editAs="absolute">
    <xdr:from>
      <xdr:col>2</xdr:col>
      <xdr:colOff>461963</xdr:colOff>
      <xdr:row>2</xdr:row>
      <xdr:rowOff>0</xdr:rowOff>
    </xdr:from>
    <xdr:to>
      <xdr:col>3</xdr:col>
      <xdr:colOff>90488</xdr:colOff>
      <xdr:row>3</xdr:row>
      <xdr:rowOff>4350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D22A7E-F973-49BD-827B-A35E6E75FEE9}"/>
            </a:ext>
          </a:extLst>
        </xdr:cNvPr>
        <xdr:cNvSpPr/>
      </xdr:nvSpPr>
      <xdr:spPr>
        <a:xfrm>
          <a:off x="1204913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BÔNUS</a:t>
          </a:r>
        </a:p>
      </xdr:txBody>
    </xdr:sp>
    <xdr:clientData/>
  </xdr:twoCellAnchor>
  <xdr:twoCellAnchor editAs="absolute">
    <xdr:from>
      <xdr:col>6</xdr:col>
      <xdr:colOff>304798</xdr:colOff>
      <xdr:row>0</xdr:row>
      <xdr:rowOff>39787</xdr:rowOff>
    </xdr:from>
    <xdr:to>
      <xdr:col>9</xdr:col>
      <xdr:colOff>302098</xdr:colOff>
      <xdr:row>0</xdr:row>
      <xdr:rowOff>399787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CCB80FE-F2B1-4ECB-9677-29455BEE7175}"/>
            </a:ext>
          </a:extLst>
        </xdr:cNvPr>
        <xdr:cNvSpPr txBox="1"/>
      </xdr:nvSpPr>
      <xdr:spPr>
        <a:xfrm>
          <a:off x="5905498" y="39787"/>
          <a:ext cx="3312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REGISTRO</a:t>
          </a:r>
          <a:r>
            <a:rPr lang="pt-BR" sz="1600" b="1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DE DOCUMENTOS</a:t>
          </a:r>
          <a:endParaRPr lang="pt-BR" sz="16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380999</xdr:colOff>
      <xdr:row>4</xdr:row>
      <xdr:rowOff>57149</xdr:rowOff>
    </xdr:from>
    <xdr:to>
      <xdr:col>3</xdr:col>
      <xdr:colOff>520724</xdr:colOff>
      <xdr:row>8</xdr:row>
      <xdr:rowOff>178199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46818ADB-F9E0-A2FE-4C47-907118F23BF1}"/>
            </a:ext>
          </a:extLst>
        </xdr:cNvPr>
        <xdr:cNvGrpSpPr/>
      </xdr:nvGrpSpPr>
      <xdr:grpSpPr>
        <a:xfrm>
          <a:off x="438149" y="819149"/>
          <a:ext cx="2340000" cy="864000"/>
          <a:chOff x="76199" y="819149"/>
          <a:chExt cx="2340000" cy="864000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95B7B391-15F4-A56A-4D17-4EBE473EFA02}"/>
              </a:ext>
            </a:extLst>
          </xdr:cNvPr>
          <xdr:cNvSpPr/>
        </xdr:nvSpPr>
        <xdr:spPr>
          <a:xfrm>
            <a:off x="76199" y="819149"/>
            <a:ext cx="2340000" cy="864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3FA1362F-180C-F8D3-D213-9CF840286A77}"/>
              </a:ext>
            </a:extLst>
          </xdr:cNvPr>
          <xdr:cNvSpPr txBox="1"/>
        </xdr:nvSpPr>
        <xdr:spPr>
          <a:xfrm>
            <a:off x="130199" y="838200"/>
            <a:ext cx="2232000" cy="252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0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QTD</a:t>
            </a:r>
            <a:r>
              <a:rPr lang="pt-BR" sz="10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 TOTAL DE DOCUMENTOS</a:t>
            </a:r>
            <a:endParaRPr lang="pt-BR" sz="10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$M$6">
        <xdr:nvSpPr>
          <xdr:cNvPr id="15" name="CaixaDeTexto 14">
            <a:extLst>
              <a:ext uri="{FF2B5EF4-FFF2-40B4-BE49-F238E27FC236}">
                <a16:creationId xmlns:a16="http://schemas.microsoft.com/office/drawing/2014/main" id="{F9009BE3-30BE-E6D3-6465-934E256EA228}"/>
              </a:ext>
            </a:extLst>
          </xdr:cNvPr>
          <xdr:cNvSpPr txBox="1"/>
        </xdr:nvSpPr>
        <xdr:spPr>
          <a:xfrm>
            <a:off x="130199" y="1190625"/>
            <a:ext cx="2232000" cy="41910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579E0C99-BCFE-41CF-B38B-5EDA73ECCAC3}" type="TxLink">
              <a:rPr lang="en-US" sz="1600" b="1" i="0" u="none" strike="noStrike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pPr algn="ctr"/>
              <a:t>10</a:t>
            </a:fld>
            <a:endParaRPr lang="pt-BR" sz="16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936624</xdr:colOff>
      <xdr:row>4</xdr:row>
      <xdr:rowOff>57149</xdr:rowOff>
    </xdr:from>
    <xdr:to>
      <xdr:col>5</xdr:col>
      <xdr:colOff>809649</xdr:colOff>
      <xdr:row>8</xdr:row>
      <xdr:rowOff>178199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2CC354E5-5DF9-1106-C8B2-9C6DA4043F2A}"/>
            </a:ext>
          </a:extLst>
        </xdr:cNvPr>
        <xdr:cNvGrpSpPr/>
      </xdr:nvGrpSpPr>
      <xdr:grpSpPr>
        <a:xfrm>
          <a:off x="3194049" y="819149"/>
          <a:ext cx="2340000" cy="864000"/>
          <a:chOff x="2552700" y="819149"/>
          <a:chExt cx="2340000" cy="864000"/>
        </a:xfrm>
      </xdr:grpSpPr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id="{3A8394B3-546A-7525-9A60-7EA910959175}"/>
              </a:ext>
            </a:extLst>
          </xdr:cNvPr>
          <xdr:cNvSpPr/>
        </xdr:nvSpPr>
        <xdr:spPr>
          <a:xfrm>
            <a:off x="2552700" y="819149"/>
            <a:ext cx="2340000" cy="864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3BDF7D98-6B6B-4620-7C3B-162B94140594}"/>
              </a:ext>
            </a:extLst>
          </xdr:cNvPr>
          <xdr:cNvSpPr txBox="1"/>
        </xdr:nvSpPr>
        <xdr:spPr>
          <a:xfrm>
            <a:off x="2606700" y="838200"/>
            <a:ext cx="2232000" cy="252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0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QTD</a:t>
            </a:r>
            <a:r>
              <a:rPr lang="pt-BR" sz="10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 TOTAL DOCS. EM DIA</a:t>
            </a:r>
            <a:endParaRPr lang="pt-BR" sz="10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$M$7">
        <xdr:nvSpPr>
          <xdr:cNvPr id="16" name="CaixaDeTexto 15">
            <a:extLst>
              <a:ext uri="{FF2B5EF4-FFF2-40B4-BE49-F238E27FC236}">
                <a16:creationId xmlns:a16="http://schemas.microsoft.com/office/drawing/2014/main" id="{879DE408-5274-79D1-4864-E71B49D545FB}"/>
              </a:ext>
            </a:extLst>
          </xdr:cNvPr>
          <xdr:cNvSpPr txBox="1"/>
        </xdr:nvSpPr>
        <xdr:spPr>
          <a:xfrm>
            <a:off x="2606700" y="1190625"/>
            <a:ext cx="2232000" cy="419100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EA1BE3A9-1F24-4609-AE6D-9039B7C01A9E}" type="TxLink">
              <a:rPr lang="en-US" sz="1600" b="1" i="0" u="none" strike="noStrike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pPr algn="ctr"/>
              <a:t>5</a:t>
            </a:fld>
            <a:endParaRPr lang="pt-BR" sz="16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6</xdr:col>
      <xdr:colOff>501649</xdr:colOff>
      <xdr:row>4</xdr:row>
      <xdr:rowOff>57149</xdr:rowOff>
    </xdr:from>
    <xdr:to>
      <xdr:col>7</xdr:col>
      <xdr:colOff>1336699</xdr:colOff>
      <xdr:row>8</xdr:row>
      <xdr:rowOff>178199</xdr:rowOff>
    </xdr:to>
    <xdr:grpSp>
      <xdr:nvGrpSpPr>
        <xdr:cNvPr id="20" name="Agrupar 19">
          <a:extLst>
            <a:ext uri="{FF2B5EF4-FFF2-40B4-BE49-F238E27FC236}">
              <a16:creationId xmlns:a16="http://schemas.microsoft.com/office/drawing/2014/main" id="{E8CA4B89-A946-65CC-B22D-F1E1C09921D9}"/>
            </a:ext>
          </a:extLst>
        </xdr:cNvPr>
        <xdr:cNvGrpSpPr/>
      </xdr:nvGrpSpPr>
      <xdr:grpSpPr>
        <a:xfrm>
          <a:off x="6102349" y="819149"/>
          <a:ext cx="2340000" cy="864000"/>
          <a:chOff x="5029200" y="819149"/>
          <a:chExt cx="2340000" cy="864000"/>
        </a:xfrm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8B0A3789-A84D-3FA9-4D52-3B2078AFCD00}"/>
              </a:ext>
            </a:extLst>
          </xdr:cNvPr>
          <xdr:cNvSpPr/>
        </xdr:nvSpPr>
        <xdr:spPr>
          <a:xfrm>
            <a:off x="5029200" y="819149"/>
            <a:ext cx="2340000" cy="864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A77F4975-E04C-FF5B-44E9-78010CC11206}"/>
              </a:ext>
            </a:extLst>
          </xdr:cNvPr>
          <xdr:cNvSpPr txBox="1"/>
        </xdr:nvSpPr>
        <xdr:spPr>
          <a:xfrm>
            <a:off x="5083200" y="838200"/>
            <a:ext cx="2232000" cy="252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0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QTD</a:t>
            </a:r>
            <a:r>
              <a:rPr lang="pt-BR" sz="10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 TOTAL DOCS. VENCIDOS</a:t>
            </a:r>
            <a:endParaRPr lang="pt-BR" sz="10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$M$8">
        <xdr:nvSpPr>
          <xdr:cNvPr id="17" name="CaixaDeTexto 16">
            <a:extLst>
              <a:ext uri="{FF2B5EF4-FFF2-40B4-BE49-F238E27FC236}">
                <a16:creationId xmlns:a16="http://schemas.microsoft.com/office/drawing/2014/main" id="{D9836AAB-7773-7CD1-504A-B12970768430}"/>
              </a:ext>
            </a:extLst>
          </xdr:cNvPr>
          <xdr:cNvSpPr txBox="1"/>
        </xdr:nvSpPr>
        <xdr:spPr>
          <a:xfrm>
            <a:off x="5083200" y="1190625"/>
            <a:ext cx="2232000" cy="419100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19EBEB52-7BE8-43F5-B428-F523FF675AE9}" type="TxLink">
              <a:rPr lang="en-US" sz="1600" b="1" i="0" u="none" strike="noStrike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pPr algn="ctr"/>
              <a:t>4</a:t>
            </a:fld>
            <a:endParaRPr lang="pt-BR" sz="16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7</xdr:col>
      <xdr:colOff>1752599</xdr:colOff>
      <xdr:row>4</xdr:row>
      <xdr:rowOff>57149</xdr:rowOff>
    </xdr:from>
    <xdr:to>
      <xdr:col>9</xdr:col>
      <xdr:colOff>2282849</xdr:colOff>
      <xdr:row>8</xdr:row>
      <xdr:rowOff>178199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FDEC45B1-C39A-9C94-D74C-E74EA1B33AA0}"/>
            </a:ext>
          </a:extLst>
        </xdr:cNvPr>
        <xdr:cNvGrpSpPr/>
      </xdr:nvGrpSpPr>
      <xdr:grpSpPr>
        <a:xfrm>
          <a:off x="8858249" y="819149"/>
          <a:ext cx="2340000" cy="864000"/>
          <a:chOff x="7515224" y="819149"/>
          <a:chExt cx="2340000" cy="864000"/>
        </a:xfrm>
      </xdr:grpSpPr>
      <xdr:sp macro="" textlink="">
        <xdr:nvSpPr>
          <xdr:cNvPr id="10" name="Retângulo 9">
            <a:extLst>
              <a:ext uri="{FF2B5EF4-FFF2-40B4-BE49-F238E27FC236}">
                <a16:creationId xmlns:a16="http://schemas.microsoft.com/office/drawing/2014/main" id="{81BD492B-CF5E-1A75-F10F-93976E05DD63}"/>
              </a:ext>
            </a:extLst>
          </xdr:cNvPr>
          <xdr:cNvSpPr/>
        </xdr:nvSpPr>
        <xdr:spPr>
          <a:xfrm>
            <a:off x="7515224" y="819149"/>
            <a:ext cx="2340000" cy="864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4" name="CaixaDeTexto 13">
            <a:extLst>
              <a:ext uri="{FF2B5EF4-FFF2-40B4-BE49-F238E27FC236}">
                <a16:creationId xmlns:a16="http://schemas.microsoft.com/office/drawing/2014/main" id="{CFEEF261-1A02-3366-B531-FD387F8249E0}"/>
              </a:ext>
            </a:extLst>
          </xdr:cNvPr>
          <xdr:cNvSpPr txBox="1"/>
        </xdr:nvSpPr>
        <xdr:spPr>
          <a:xfrm>
            <a:off x="7569224" y="838200"/>
            <a:ext cx="2232000" cy="252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0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QTD</a:t>
            </a:r>
            <a:r>
              <a:rPr lang="pt-BR" sz="10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 TOTAL DOCS. PRÓXIMO AO VCTO</a:t>
            </a:r>
            <a:endParaRPr lang="pt-BR" sz="10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$M$9">
        <xdr:nvSpPr>
          <xdr:cNvPr id="18" name="CaixaDeTexto 17">
            <a:extLst>
              <a:ext uri="{FF2B5EF4-FFF2-40B4-BE49-F238E27FC236}">
                <a16:creationId xmlns:a16="http://schemas.microsoft.com/office/drawing/2014/main" id="{BC0E32F6-C419-64BE-5101-47978B30015E}"/>
              </a:ext>
            </a:extLst>
          </xdr:cNvPr>
          <xdr:cNvSpPr txBox="1"/>
        </xdr:nvSpPr>
        <xdr:spPr>
          <a:xfrm>
            <a:off x="7569224" y="1190625"/>
            <a:ext cx="2232000" cy="4191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31FFE225-5901-439F-A1A4-5F2095B491BA}" type="TxLink">
              <a:rPr lang="en-US" sz="1600" b="1" i="0" u="none" strike="noStrike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pPr algn="ctr"/>
              <a:t>1</a:t>
            </a:fld>
            <a:endParaRPr lang="pt-BR" sz="16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380999</xdr:colOff>
      <xdr:row>0</xdr:row>
      <xdr:rowOff>39787</xdr:rowOff>
    </xdr:from>
    <xdr:to>
      <xdr:col>10</xdr:col>
      <xdr:colOff>292199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48D4A88-23DF-466C-84D0-9E227B102EA3}"/>
            </a:ext>
          </a:extLst>
        </xdr:cNvPr>
        <xdr:cNvSpPr txBox="1"/>
      </xdr:nvSpPr>
      <xdr:spPr>
        <a:xfrm>
          <a:off x="1047749" y="39787"/>
          <a:ext cx="4788000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PLANILHA CONTROLE DE VENCIMENTO DOCUMENTOS</a:t>
          </a:r>
        </a:p>
      </xdr:txBody>
    </xdr:sp>
    <xdr:clientData/>
  </xdr:twoCellAnchor>
  <xdr:twoCellAnchor editAs="absolute">
    <xdr:from>
      <xdr:col>10</xdr:col>
      <xdr:colOff>371474</xdr:colOff>
      <xdr:row>0</xdr:row>
      <xdr:rowOff>39787</xdr:rowOff>
    </xdr:from>
    <xdr:to>
      <xdr:col>18</xdr:col>
      <xdr:colOff>276225</xdr:colOff>
      <xdr:row>0</xdr:row>
      <xdr:rowOff>399787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6F784BC-7D9C-43A8-8DC8-0D1CAB3AFC91}"/>
            </a:ext>
          </a:extLst>
        </xdr:cNvPr>
        <xdr:cNvSpPr txBox="1"/>
      </xdr:nvSpPr>
      <xdr:spPr>
        <a:xfrm>
          <a:off x="5915024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BÔNUS E INFORMAÇÕES ADICIONAIS</a:t>
          </a:r>
          <a:endParaRPr lang="pt-BR" sz="16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19</xdr:col>
      <xdr:colOff>602042</xdr:colOff>
      <xdr:row>0</xdr:row>
      <xdr:rowOff>39787</xdr:rowOff>
    </xdr:from>
    <xdr:to>
      <xdr:col>21</xdr:col>
      <xdr:colOff>392493</xdr:colOff>
      <xdr:row>0</xdr:row>
      <xdr:rowOff>399787</xdr:rowOff>
    </xdr:to>
    <xdr:sp macro="" textlink="">
      <xdr:nvSpPr>
        <xdr:cNvPr id="4" name="CaixaDe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499259-56D8-4736-AA17-38D18CD0B85D}"/>
            </a:ext>
          </a:extLst>
        </xdr:cNvPr>
        <xdr:cNvSpPr txBox="1"/>
      </xdr:nvSpPr>
      <xdr:spPr>
        <a:xfrm>
          <a:off x="10565192" y="39787"/>
          <a:ext cx="1009651" cy="360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VOLTAR</a:t>
          </a:r>
          <a:endParaRPr lang="pt-BR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20</xdr:col>
      <xdr:colOff>9525</xdr:colOff>
      <xdr:row>0</xdr:row>
      <xdr:rowOff>57150</xdr:rowOff>
    </xdr:from>
    <xdr:to>
      <xdr:col>20</xdr:col>
      <xdr:colOff>369525</xdr:colOff>
      <xdr:row>0</xdr:row>
      <xdr:rowOff>417150</xdr:rowOff>
    </xdr:to>
    <xdr:pic>
      <xdr:nvPicPr>
        <xdr:cNvPr id="5" name="Gráfico 4" descr="Setas de Divisão com preenchimento sólido">
          <a:extLst>
            <a:ext uri="{FF2B5EF4-FFF2-40B4-BE49-F238E27FC236}">
              <a16:creationId xmlns:a16="http://schemas.microsoft.com/office/drawing/2014/main" id="{0CDB041F-8D9C-4737-B306-358B7456D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582275" y="57150"/>
          <a:ext cx="360000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272379</xdr:colOff>
      <xdr:row>0</xdr:row>
      <xdr:rowOff>432000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945D39A1-B4C0-4606-B7D3-2C5A49B136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2</xdr:row>
      <xdr:rowOff>69348</xdr:rowOff>
    </xdr:from>
    <xdr:to>
      <xdr:col>10</xdr:col>
      <xdr:colOff>552450</xdr:colOff>
      <xdr:row>17</xdr:row>
      <xdr:rowOff>161925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54FB408F-947C-731C-CF12-43125C2DCB89}"/>
            </a:ext>
          </a:extLst>
        </xdr:cNvPr>
        <xdr:cNvGrpSpPr/>
      </xdr:nvGrpSpPr>
      <xdr:grpSpPr>
        <a:xfrm>
          <a:off x="76200" y="564648"/>
          <a:ext cx="6019800" cy="3521577"/>
          <a:chOff x="76200" y="564648"/>
          <a:chExt cx="6019800" cy="3521577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A8AA44C9-9B36-4AD6-8FA2-C61D32ADDB73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DESCONTO PLANILHA LOJA</a:t>
            </a:r>
          </a:p>
        </xdr:txBody>
      </xdr:sp>
      <xdr:sp macro="" textlink="">
        <xdr:nvSpPr>
          <xdr:cNvPr id="8" name="Retângulo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CB455F2A-EC7B-487B-ADE6-779CA0477378}"/>
              </a:ext>
            </a:extLst>
          </xdr:cNvPr>
          <xdr:cNvSpPr/>
        </xdr:nvSpPr>
        <xdr:spPr>
          <a:xfrm>
            <a:off x="76200" y="1152525"/>
            <a:ext cx="6019800" cy="293370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1" name="Imagem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CDFAFABB-4A90-415B-8EC8-67B77D7391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5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263F345D-88EF-40FB-A08D-EE03FEE3CF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043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13</xdr:col>
      <xdr:colOff>19050</xdr:colOff>
      <xdr:row>2</xdr:row>
      <xdr:rowOff>69348</xdr:rowOff>
    </xdr:from>
    <xdr:to>
      <xdr:col>23</xdr:col>
      <xdr:colOff>0</xdr:colOff>
      <xdr:row>17</xdr:row>
      <xdr:rowOff>161925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559007E5-8FAE-4FF0-FD9B-99CF82BF9615}"/>
            </a:ext>
          </a:extLst>
        </xdr:cNvPr>
        <xdr:cNvGrpSpPr/>
      </xdr:nvGrpSpPr>
      <xdr:grpSpPr>
        <a:xfrm>
          <a:off x="6381750" y="564648"/>
          <a:ext cx="6019800" cy="3521577"/>
          <a:chOff x="6381750" y="564648"/>
          <a:chExt cx="6019800" cy="3521577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5C277C6F-3B8B-4C05-B101-22E398A139C1}"/>
              </a:ext>
            </a:extLst>
          </xdr:cNvPr>
          <xdr:cNvSpPr/>
        </xdr:nvSpPr>
        <xdr:spPr>
          <a:xfrm>
            <a:off x="7256514" y="564648"/>
            <a:ext cx="4270272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PLANILHA PERSONALIZADA</a:t>
            </a:r>
          </a:p>
        </xdr:txBody>
      </xdr:sp>
      <xdr:sp macro="" textlink="">
        <xdr:nvSpPr>
          <xdr:cNvPr id="9" name="Retângulo 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B4008560-B9ED-49F3-A89D-BC18A7B682D9}"/>
              </a:ext>
            </a:extLst>
          </xdr:cNvPr>
          <xdr:cNvSpPr/>
        </xdr:nvSpPr>
        <xdr:spPr>
          <a:xfrm>
            <a:off x="6381750" y="1152525"/>
            <a:ext cx="6019800" cy="293370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3" name="Imagem 1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86EA33AE-5670-4AC7-936C-6974AC9D17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468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0BE967DC-4E49-4A5F-ACEA-38B77BA463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06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BF9554-52A3-42B4-AC8F-BF243D329FAF}" name="Tab_Lançamentos" displayName="Tab_Lançamentos" ref="B10:J20" totalsRowShown="0" headerRowDxfId="16" dataDxfId="15">
  <autoFilter ref="B10:J20" xr:uid="{CFBF9554-52A3-42B4-AC8F-BF243D329FAF}"/>
  <tableColumns count="9">
    <tableColumn id="1" xr3:uid="{C727ABF4-78F7-4C8A-99D8-D8D4A6A05FDE}" name="ITEM" dataDxfId="14"/>
    <tableColumn id="2" xr3:uid="{81584EC7-743A-4069-B0D2-947D82844186}" name="TIPO DE DOCUMENTO" dataDxfId="13"/>
    <tableColumn id="3" xr3:uid="{729352FB-B8EA-4F2A-863E-38BEC29DEC1C}" name="SETOR RESPONSÁVEL" dataDxfId="12"/>
    <tableColumn id="4" xr3:uid="{100F525E-6127-41FE-827B-78B76AD6DEB3}" name="DATA ÚLTIMA REVISÃO" dataDxfId="11"/>
    <tableColumn id="5" xr3:uid="{32AC44C9-8CDB-42D5-995B-833D624339D9}" name="DATA VALIDADE" dataDxfId="10"/>
    <tableColumn id="6" xr3:uid="{FF3D31DF-18E1-414F-802D-36AED2987A45}" name="STATUS" dataDxfId="9">
      <calculatedColumnFormula>IF(Tab_Lançamentos[[#This Row],[DATA VALIDADE]]="","",IF(Tab_Lançamentos[[#This Row],[AUXILIAR]]&lt;=30,"Próximo do vencimento",IF(Tab_Lançamentos[[#This Row],[DATA VALIDADE]]&gt;=TODAY(),"Em dia","Vencido")))</calculatedColumnFormula>
    </tableColumn>
    <tableColumn id="7" xr3:uid="{F24FC8ED-FA5A-408E-9F2D-3772BF5F48B3}" name="VENCIMENTO" dataDxfId="8">
      <calculatedColumnFormula>IF(Tab_Lançamentos[[#This Row],[DATA VALIDADE]]="","",IF(Tab_Lançamentos[[#This Row],[DATA VALIDADE]]&lt;TODAY(),"Vencido há "&amp;TODAY()-Tab_Lançamentos[[#This Row],[DATA VALIDADE]]&amp;" dia(s)","Faltam "&amp;Tab_Lançamentos[[#This Row],[DATA VALIDADE]]-TODAY()&amp;" dia(s) para vencer"))</calculatedColumnFormula>
    </tableColumn>
    <tableColumn id="10" xr3:uid="{FA143D41-5228-4386-89F7-C2F8C3BEF652}" name="AUXILIAR" dataDxfId="7">
      <calculatedColumnFormula>IFERROR(IF(Tab_Lançamentos[[#This Row],[DATA VALIDADE]]&lt;TODAY(),"",Tab_Lançamentos[[#This Row],[DATA VALIDADE]]-TODAY()),"")</calculatedColumnFormula>
    </tableColumn>
    <tableColumn id="8" xr3:uid="{8B1C7744-46B6-4C2E-BE02-AAE580B365B4}" name="OBSERVAÇÃO" dataDxfId="6"/>
  </tableColumns>
  <tableStyleInfo name="TableStyleLight18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8B412-7C32-42E2-919A-E21F784CDCD0}">
  <dimension ref="A1:M20"/>
  <sheetViews>
    <sheetView showGridLines="0" tabSelected="1" zoomScaleNormal="100" workbookViewId="0">
      <pane ySplit="10" topLeftCell="A11" activePane="bottomLeft" state="frozen"/>
      <selection pane="bottomLeft" activeCell="Q15" sqref="Q15"/>
    </sheetView>
  </sheetViews>
  <sheetFormatPr defaultRowHeight="18" customHeight="1" x14ac:dyDescent="0.25"/>
  <cols>
    <col min="1" max="1" width="0.85546875" style="1" customWidth="1"/>
    <col min="2" max="2" width="10.28515625" style="1" customWidth="1"/>
    <col min="3" max="3" width="22.7109375" style="1" customWidth="1"/>
    <col min="4" max="4" width="22.28515625" style="1" customWidth="1"/>
    <col min="5" max="5" width="14.7109375" style="1" customWidth="1"/>
    <col min="6" max="6" width="13.140625" style="1" customWidth="1"/>
    <col min="7" max="7" width="22.5703125" style="1" customWidth="1"/>
    <col min="8" max="8" width="27.140625" style="1" customWidth="1"/>
    <col min="9" max="9" width="12.7109375" style="1" hidden="1" customWidth="1"/>
    <col min="10" max="10" width="39" style="1" customWidth="1"/>
    <col min="11" max="11" width="10.28515625" style="1" customWidth="1"/>
    <col min="12" max="13" width="0" style="1" hidden="1" customWidth="1"/>
    <col min="14" max="16384" width="9.140625" style="1"/>
  </cols>
  <sheetData>
    <row r="1" spans="1:13" s="2" customFormat="1" ht="35.1" customHeight="1" x14ac:dyDescent="0.25">
      <c r="C1" s="3"/>
    </row>
    <row r="2" spans="1:13" s="4" customFormat="1" ht="3.6" customHeight="1" x14ac:dyDescent="0.25"/>
    <row r="3" spans="1:13" s="5" customFormat="1" ht="20.100000000000001" customHeight="1" x14ac:dyDescent="0.25">
      <c r="A3" s="4"/>
    </row>
    <row r="4" spans="1:13" s="4" customFormat="1" ht="3.6" customHeight="1" x14ac:dyDescent="0.25"/>
    <row r="5" spans="1:13" s="2" customFormat="1" ht="4.5" customHeight="1" x14ac:dyDescent="0.25"/>
    <row r="6" spans="1:13" s="2" customFormat="1" ht="18" customHeight="1" x14ac:dyDescent="0.25">
      <c r="L6" s="15" t="s">
        <v>20</v>
      </c>
      <c r="M6" s="15">
        <f>COUNTA(Tab_Lançamentos[TIPO DE DOCUMENTO])</f>
        <v>10</v>
      </c>
    </row>
    <row r="7" spans="1:13" s="2" customFormat="1" ht="18" customHeight="1" x14ac:dyDescent="0.25">
      <c r="L7" s="15" t="s">
        <v>17</v>
      </c>
      <c r="M7" s="15">
        <f ca="1">COUNTIF(Tab_Lançamentos[STATUS],L7)</f>
        <v>5</v>
      </c>
    </row>
    <row r="8" spans="1:13" s="2" customFormat="1" ht="18" customHeight="1" x14ac:dyDescent="0.25">
      <c r="L8" s="15" t="s">
        <v>18</v>
      </c>
      <c r="M8" s="15">
        <f ca="1">COUNTIF(Tab_Lançamentos[STATUS],L8)</f>
        <v>4</v>
      </c>
    </row>
    <row r="9" spans="1:13" s="2" customFormat="1" ht="18" customHeight="1" x14ac:dyDescent="0.25">
      <c r="L9" s="15" t="s">
        <v>19</v>
      </c>
      <c r="M9" s="15">
        <f ca="1">COUNTIF(Tab_Lançamentos[STATUS],L9)</f>
        <v>1</v>
      </c>
    </row>
    <row r="10" spans="1:13" ht="30" customHeight="1" x14ac:dyDescent="0.25">
      <c r="B10" s="11" t="s">
        <v>0</v>
      </c>
      <c r="C10" s="11" t="s">
        <v>1</v>
      </c>
      <c r="D10" s="11" t="s">
        <v>22</v>
      </c>
      <c r="E10" s="11" t="s">
        <v>2</v>
      </c>
      <c r="F10" s="11" t="s">
        <v>3</v>
      </c>
      <c r="G10" s="12" t="s">
        <v>4</v>
      </c>
      <c r="H10" s="12" t="s">
        <v>5</v>
      </c>
      <c r="I10" s="12" t="s">
        <v>16</v>
      </c>
      <c r="J10" s="11" t="s">
        <v>6</v>
      </c>
    </row>
    <row r="11" spans="1:13" ht="18" customHeight="1" x14ac:dyDescent="0.25">
      <c r="B11" s="13">
        <v>1</v>
      </c>
      <c r="C11" s="1" t="s">
        <v>9</v>
      </c>
      <c r="D11" s="1" t="s">
        <v>24</v>
      </c>
      <c r="E11" s="14">
        <v>45301</v>
      </c>
      <c r="F11" s="14">
        <v>45667</v>
      </c>
      <c r="G11" s="13" t="str">
        <f ca="1">IF(Tab_Lançamentos[[#This Row],[DATA VALIDADE]]="","",IF(Tab_Lançamentos[[#This Row],[AUXILIAR]]&lt;=30,"Próximo do vencimento",IF(Tab_Lançamentos[[#This Row],[DATA VALIDADE]]&gt;=TODAY(),"Em dia","Vencido")))</f>
        <v>Em dia</v>
      </c>
      <c r="H11" s="13" t="str">
        <f ca="1">IF(Tab_Lançamentos[[#This Row],[DATA VALIDADE]]="","",IF(Tab_Lançamentos[[#This Row],[DATA VALIDADE]]&lt;TODAY(),"Vencido há "&amp;TODAY()-Tab_Lançamentos[[#This Row],[DATA VALIDADE]]&amp;" dia(s)","Faltam "&amp;Tab_Lançamentos[[#This Row],[DATA VALIDADE]]-TODAY()&amp;" dia(s) para vencer"))</f>
        <v>Faltam 132 dia(s) para vencer</v>
      </c>
      <c r="I11" s="13">
        <f ca="1">IFERROR(IF(Tab_Lançamentos[[#This Row],[DATA VALIDADE]]&lt;TODAY(),"",Tab_Lançamentos[[#This Row],[DATA VALIDADE]]-TODAY()),"")</f>
        <v>132</v>
      </c>
    </row>
    <row r="12" spans="1:13" ht="18" customHeight="1" x14ac:dyDescent="0.25">
      <c r="B12" s="13">
        <v>2</v>
      </c>
      <c r="C12" s="1" t="s">
        <v>10</v>
      </c>
      <c r="D12" s="1" t="s">
        <v>12</v>
      </c>
      <c r="E12" s="14">
        <v>45271</v>
      </c>
      <c r="F12" s="14">
        <v>45453</v>
      </c>
      <c r="G12" s="13" t="str">
        <f ca="1">IF(Tab_Lançamentos[[#This Row],[DATA VALIDADE]]="","",IF(Tab_Lançamentos[[#This Row],[AUXILIAR]]&lt;=30,"Próximo do vencimento",IF(Tab_Lançamentos[[#This Row],[DATA VALIDADE]]&gt;=TODAY(),"Em dia","Vencido")))</f>
        <v>Vencido</v>
      </c>
      <c r="H12" s="13" t="str">
        <f ca="1">IF(Tab_Lançamentos[[#This Row],[DATA VALIDADE]]="","",IF(Tab_Lançamentos[[#This Row],[DATA VALIDADE]]&lt;TODAY(),"Vencido há "&amp;TODAY()-Tab_Lançamentos[[#This Row],[DATA VALIDADE]]&amp;" dia(s)","Faltam "&amp;Tab_Lançamentos[[#This Row],[DATA VALIDADE]]-TODAY()&amp;" dia(s) para vencer"))</f>
        <v>Vencido há 82 dia(s)</v>
      </c>
      <c r="I12" s="13" t="str">
        <f ca="1">IFERROR(IF(Tab_Lançamentos[[#This Row],[DATA VALIDADE]]&lt;TODAY(),"",Tab_Lançamentos[[#This Row],[DATA VALIDADE]]-TODAY()),"")</f>
        <v/>
      </c>
    </row>
    <row r="13" spans="1:13" ht="18" customHeight="1" x14ac:dyDescent="0.25">
      <c r="B13" s="13">
        <v>3</v>
      </c>
      <c r="C13" s="1" t="s">
        <v>7</v>
      </c>
      <c r="D13" s="1" t="s">
        <v>13</v>
      </c>
      <c r="E13" s="14">
        <v>45336</v>
      </c>
      <c r="F13" s="14">
        <v>45583</v>
      </c>
      <c r="G13" s="13" t="str">
        <f ca="1">IF(Tab_Lançamentos[[#This Row],[DATA VALIDADE]]="","",IF(Tab_Lançamentos[[#This Row],[AUXILIAR]]&lt;=30,"Próximo do vencimento",IF(Tab_Lançamentos[[#This Row],[DATA VALIDADE]]&gt;=TODAY(),"Em dia","Vencido")))</f>
        <v>Em dia</v>
      </c>
      <c r="H13" s="13" t="str">
        <f ca="1">IF(Tab_Lançamentos[[#This Row],[DATA VALIDADE]]="","",IF(Tab_Lançamentos[[#This Row],[DATA VALIDADE]]&lt;TODAY(),"Vencido há "&amp;TODAY()-Tab_Lançamentos[[#This Row],[DATA VALIDADE]]&amp;" dia(s)","Faltam "&amp;Tab_Lançamentos[[#This Row],[DATA VALIDADE]]-TODAY()&amp;" dia(s) para vencer"))</f>
        <v>Faltam 48 dia(s) para vencer</v>
      </c>
      <c r="I13" s="13">
        <f ca="1">IFERROR(IF(Tab_Lançamentos[[#This Row],[DATA VALIDADE]]&lt;TODAY(),"",Tab_Lançamentos[[#This Row],[DATA VALIDADE]]-TODAY()),"")</f>
        <v>48</v>
      </c>
    </row>
    <row r="14" spans="1:13" ht="18" customHeight="1" x14ac:dyDescent="0.25">
      <c r="B14" s="13">
        <v>4</v>
      </c>
      <c r="C14" s="1" t="s">
        <v>8</v>
      </c>
      <c r="D14" s="1" t="s">
        <v>12</v>
      </c>
      <c r="E14" s="14">
        <v>45122</v>
      </c>
      <c r="F14" s="14">
        <v>45488</v>
      </c>
      <c r="G14" s="13" t="str">
        <f ca="1">IF(Tab_Lançamentos[[#This Row],[DATA VALIDADE]]="","",IF(Tab_Lançamentos[[#This Row],[AUXILIAR]]&lt;=30,"Próximo do vencimento",IF(Tab_Lançamentos[[#This Row],[DATA VALIDADE]]&gt;=TODAY(),"Em dia","Vencido")))</f>
        <v>Vencido</v>
      </c>
      <c r="H14" s="13" t="str">
        <f ca="1">IF(Tab_Lançamentos[[#This Row],[DATA VALIDADE]]="","",IF(Tab_Lançamentos[[#This Row],[DATA VALIDADE]]&lt;TODAY(),"Vencido há "&amp;TODAY()-Tab_Lançamentos[[#This Row],[DATA VALIDADE]]&amp;" dia(s)","Faltam "&amp;Tab_Lançamentos[[#This Row],[DATA VALIDADE]]-TODAY()&amp;" dia(s) para vencer"))</f>
        <v>Vencido há 47 dia(s)</v>
      </c>
      <c r="I14" s="13" t="str">
        <f ca="1">IFERROR(IF(Tab_Lançamentos[[#This Row],[DATA VALIDADE]]&lt;TODAY(),"",Tab_Lançamentos[[#This Row],[DATA VALIDADE]]-TODAY()),"")</f>
        <v/>
      </c>
    </row>
    <row r="15" spans="1:13" ht="18" customHeight="1" x14ac:dyDescent="0.25">
      <c r="B15" s="13">
        <v>5</v>
      </c>
      <c r="C15" s="1" t="s">
        <v>11</v>
      </c>
      <c r="D15" s="1" t="s">
        <v>14</v>
      </c>
      <c r="E15" s="14">
        <v>44783</v>
      </c>
      <c r="F15" s="14">
        <v>45148</v>
      </c>
      <c r="G15" s="13" t="str">
        <f ca="1">IF(Tab_Lançamentos[[#This Row],[DATA VALIDADE]]="","",IF(Tab_Lançamentos[[#This Row],[AUXILIAR]]&lt;=30,"Próximo do vencimento",IF(Tab_Lançamentos[[#This Row],[DATA VALIDADE]]&gt;=TODAY(),"Em dia","Vencido")))</f>
        <v>Vencido</v>
      </c>
      <c r="H15" s="13" t="str">
        <f ca="1">IF(Tab_Lançamentos[[#This Row],[DATA VALIDADE]]="","",IF(Tab_Lançamentos[[#This Row],[DATA VALIDADE]]&lt;TODAY(),"Vencido há "&amp;TODAY()-Tab_Lançamentos[[#This Row],[DATA VALIDADE]]&amp;" dia(s)","Faltam "&amp;Tab_Lançamentos[[#This Row],[DATA VALIDADE]]-TODAY()&amp;" dia(s) para vencer"))</f>
        <v>Vencido há 387 dia(s)</v>
      </c>
      <c r="I15" s="13" t="str">
        <f ca="1">IFERROR(IF(Tab_Lançamentos[[#This Row],[DATA VALIDADE]]&lt;TODAY(),"",Tab_Lançamentos[[#This Row],[DATA VALIDADE]]-TODAY()),"")</f>
        <v/>
      </c>
    </row>
    <row r="16" spans="1:13" ht="18" customHeight="1" x14ac:dyDescent="0.25">
      <c r="B16" s="13">
        <v>6</v>
      </c>
      <c r="C16" s="1" t="s">
        <v>15</v>
      </c>
      <c r="D16" s="1" t="s">
        <v>13</v>
      </c>
      <c r="E16" s="14">
        <v>45170</v>
      </c>
      <c r="F16" s="14">
        <v>45536</v>
      </c>
      <c r="G16" s="13" t="str">
        <f ca="1">IF(Tab_Lançamentos[[#This Row],[DATA VALIDADE]]="","",IF(Tab_Lançamentos[[#This Row],[AUXILIAR]]&lt;=30,"Próximo do vencimento",IF(Tab_Lançamentos[[#This Row],[DATA VALIDADE]]&gt;=TODAY(),"Em dia","Vencido")))</f>
        <v>Próximo do vencimento</v>
      </c>
      <c r="H16" s="13" t="str">
        <f ca="1">IF(Tab_Lançamentos[[#This Row],[DATA VALIDADE]]="","",IF(Tab_Lançamentos[[#This Row],[DATA VALIDADE]]&lt;TODAY(),"Vencido há "&amp;TODAY()-Tab_Lançamentos[[#This Row],[DATA VALIDADE]]&amp;" dia(s)","Faltam "&amp;Tab_Lançamentos[[#This Row],[DATA VALIDADE]]-TODAY()&amp;" dia(s) para vencer"))</f>
        <v>Faltam 1 dia(s) para vencer</v>
      </c>
      <c r="I16" s="13">
        <f ca="1">IFERROR(IF(Tab_Lançamentos[[#This Row],[DATA VALIDADE]]&lt;TODAY(),"",Tab_Lançamentos[[#This Row],[DATA VALIDADE]]-TODAY()),"")</f>
        <v>1</v>
      </c>
    </row>
    <row r="17" spans="2:9" ht="18" customHeight="1" x14ac:dyDescent="0.25">
      <c r="B17" s="13">
        <v>7</v>
      </c>
      <c r="C17" s="1" t="s">
        <v>21</v>
      </c>
      <c r="D17" s="1" t="s">
        <v>12</v>
      </c>
      <c r="E17" s="14">
        <v>45259</v>
      </c>
      <c r="F17" s="14">
        <v>45990</v>
      </c>
      <c r="G17" s="13" t="str">
        <f ca="1">IF(Tab_Lançamentos[[#This Row],[DATA VALIDADE]]="","",IF(Tab_Lançamentos[[#This Row],[AUXILIAR]]&lt;=30,"Próximo do vencimento",IF(Tab_Lançamentos[[#This Row],[DATA VALIDADE]]&gt;=TODAY(),"Em dia","Vencido")))</f>
        <v>Em dia</v>
      </c>
      <c r="H17" s="13" t="str">
        <f ca="1">IF(Tab_Lançamentos[[#This Row],[DATA VALIDADE]]="","",IF(Tab_Lançamentos[[#This Row],[DATA VALIDADE]]&lt;TODAY(),"Vencido há "&amp;TODAY()-Tab_Lançamentos[[#This Row],[DATA VALIDADE]]&amp;" dia(s)","Faltam "&amp;Tab_Lançamentos[[#This Row],[DATA VALIDADE]]-TODAY()&amp;" dia(s) para vencer"))</f>
        <v>Faltam 455 dia(s) para vencer</v>
      </c>
      <c r="I17" s="13">
        <f ca="1">IFERROR(IF(Tab_Lançamentos[[#This Row],[DATA VALIDADE]]&lt;TODAY(),"",Tab_Lançamentos[[#This Row],[DATA VALIDADE]]-TODAY()),"")</f>
        <v>455</v>
      </c>
    </row>
    <row r="18" spans="2:9" ht="18" customHeight="1" x14ac:dyDescent="0.25">
      <c r="B18" s="13">
        <v>8</v>
      </c>
      <c r="C18" s="1" t="s">
        <v>7</v>
      </c>
      <c r="D18" s="1" t="s">
        <v>14</v>
      </c>
      <c r="E18" s="14">
        <v>45336</v>
      </c>
      <c r="F18" s="14">
        <v>45583</v>
      </c>
      <c r="G18" s="16" t="str">
        <f ca="1">IF(Tab_Lançamentos[[#This Row],[DATA VALIDADE]]="","",IF(Tab_Lançamentos[[#This Row],[AUXILIAR]]&lt;=30,"Próximo do vencimento",IF(Tab_Lançamentos[[#This Row],[DATA VALIDADE]]&gt;=TODAY(),"Em dia","Vencido")))</f>
        <v>Em dia</v>
      </c>
      <c r="H18" s="16" t="str">
        <f ca="1">IF(Tab_Lançamentos[[#This Row],[DATA VALIDADE]]="","",IF(Tab_Lançamentos[[#This Row],[DATA VALIDADE]]&lt;TODAY(),"Vencido há "&amp;TODAY()-Tab_Lançamentos[[#This Row],[DATA VALIDADE]]&amp;" dia(s)","Faltam "&amp;Tab_Lançamentos[[#This Row],[DATA VALIDADE]]-TODAY()&amp;" dia(s) para vencer"))</f>
        <v>Faltam 48 dia(s) para vencer</v>
      </c>
      <c r="I18" s="16">
        <f ca="1">IFERROR(IF(Tab_Lançamentos[[#This Row],[DATA VALIDADE]]&lt;TODAY(),"",Tab_Lançamentos[[#This Row],[DATA VALIDADE]]-TODAY()),"")</f>
        <v>48</v>
      </c>
    </row>
    <row r="19" spans="2:9" ht="18" customHeight="1" x14ac:dyDescent="0.25">
      <c r="B19" s="13">
        <v>9</v>
      </c>
      <c r="C19" s="1" t="s">
        <v>15</v>
      </c>
      <c r="D19" s="1" t="s">
        <v>13</v>
      </c>
      <c r="E19" s="14">
        <v>45488</v>
      </c>
      <c r="F19" s="14">
        <v>45853</v>
      </c>
      <c r="G19" s="16" t="str">
        <f ca="1">IF(Tab_Lançamentos[[#This Row],[DATA VALIDADE]]="","",IF(Tab_Lançamentos[[#This Row],[AUXILIAR]]&lt;=30,"Próximo do vencimento",IF(Tab_Lançamentos[[#This Row],[DATA VALIDADE]]&gt;=TODAY(),"Em dia","Vencido")))</f>
        <v>Em dia</v>
      </c>
      <c r="H19" s="16" t="str">
        <f ca="1">IF(Tab_Lançamentos[[#This Row],[DATA VALIDADE]]="","",IF(Tab_Lançamentos[[#This Row],[DATA VALIDADE]]&lt;TODAY(),"Vencido há "&amp;TODAY()-Tab_Lançamentos[[#This Row],[DATA VALIDADE]]&amp;" dia(s)","Faltam "&amp;Tab_Lançamentos[[#This Row],[DATA VALIDADE]]-TODAY()&amp;" dia(s) para vencer"))</f>
        <v>Faltam 318 dia(s) para vencer</v>
      </c>
      <c r="I19" s="16">
        <f ca="1">IFERROR(IF(Tab_Lançamentos[[#This Row],[DATA VALIDADE]]&lt;TODAY(),"",Tab_Lançamentos[[#This Row],[DATA VALIDADE]]-TODAY()),"")</f>
        <v>318</v>
      </c>
    </row>
    <row r="20" spans="2:9" ht="18" customHeight="1" x14ac:dyDescent="0.25">
      <c r="B20" s="13">
        <v>10</v>
      </c>
      <c r="C20" s="1" t="s">
        <v>23</v>
      </c>
      <c r="D20" s="1" t="s">
        <v>12</v>
      </c>
      <c r="E20" s="14">
        <v>44783</v>
      </c>
      <c r="F20" s="14">
        <v>45148</v>
      </c>
      <c r="G20" s="16" t="str">
        <f ca="1">IF(Tab_Lançamentos[[#This Row],[DATA VALIDADE]]="","",IF(Tab_Lançamentos[[#This Row],[AUXILIAR]]&lt;=30,"Próximo do vencimento",IF(Tab_Lançamentos[[#This Row],[DATA VALIDADE]]&gt;=TODAY(),"Em dia","Vencido")))</f>
        <v>Vencido</v>
      </c>
      <c r="H20" s="16" t="str">
        <f ca="1">IF(Tab_Lançamentos[[#This Row],[DATA VALIDADE]]="","",IF(Tab_Lançamentos[[#This Row],[DATA VALIDADE]]&lt;TODAY(),"Vencido há "&amp;TODAY()-Tab_Lançamentos[[#This Row],[DATA VALIDADE]]&amp;" dia(s)","Faltam "&amp;Tab_Lançamentos[[#This Row],[DATA VALIDADE]]-TODAY()&amp;" dia(s) para vencer"))</f>
        <v>Vencido há 387 dia(s)</v>
      </c>
      <c r="I20" s="16" t="str">
        <f ca="1">IFERROR(IF(Tab_Lançamentos[[#This Row],[DATA VALIDADE]]&lt;TODAY(),"",Tab_Lançamentos[[#This Row],[DATA VALIDADE]]-TODAY()),"")</f>
        <v/>
      </c>
    </row>
  </sheetData>
  <phoneticPr fontId="6" type="noConversion"/>
  <conditionalFormatting sqref="G11:H20">
    <cfRule type="expression" dxfId="5" priority="1">
      <formula>$G11="Próximo do vencimento"</formula>
    </cfRule>
    <cfRule type="expression" dxfId="4" priority="2">
      <formula>$G11="vencido"</formula>
    </cfRule>
    <cfRule type="expression" dxfId="3" priority="3">
      <formula>$G11="Em dia"</formula>
    </cfRule>
  </conditionalFormatting>
  <dataValidations count="1">
    <dataValidation allowBlank="1" showInputMessage="1" showErrorMessage="1" promptTitle="CONTÉM FÓRMULAS" prompt="Não deletar ou digitar nestas células." sqref="G11:H20" xr:uid="{696BBEFF-825F-4C8A-8230-5D91B186513A}"/>
  </dataValidation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D6D6-80F1-4097-9605-150C3DA53222}">
  <sheetPr>
    <tabColor rgb="FFFFC000"/>
  </sheetPr>
  <dimension ref="A1:AG68"/>
  <sheetViews>
    <sheetView showGridLines="0" workbookViewId="0"/>
  </sheetViews>
  <sheetFormatPr defaultRowHeight="18" customHeight="1" x14ac:dyDescent="0.25"/>
  <cols>
    <col min="1" max="1" width="0.85546875" style="1" customWidth="1"/>
    <col min="2" max="11" width="9.140625" style="1" customWidth="1"/>
    <col min="12" max="13" width="1.5703125" style="1" customWidth="1"/>
    <col min="14" max="19" width="9" style="1" customWidth="1"/>
    <col min="20" max="16384" width="9.140625" style="1"/>
  </cols>
  <sheetData>
    <row r="1" spans="1:33" ht="35.1" customHeight="1" x14ac:dyDescent="0.25">
      <c r="C1" s="6"/>
    </row>
    <row r="2" spans="1:33" s="7" customFormat="1" ht="5.0999999999999996" customHeight="1" x14ac:dyDescent="0.25"/>
    <row r="3" spans="1:33" ht="18" customHeight="1" x14ac:dyDescent="0.25">
      <c r="A3" s="8"/>
      <c r="B3" s="9"/>
      <c r="C3" s="8"/>
      <c r="D3" s="8"/>
      <c r="E3" s="8"/>
      <c r="F3" s="8"/>
      <c r="G3" s="8"/>
      <c r="H3" s="8"/>
      <c r="I3" s="8"/>
      <c r="J3" s="8"/>
      <c r="K3" s="8"/>
      <c r="L3" s="8"/>
      <c r="M3" s="10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18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0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18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0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18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0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18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0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18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0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18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0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8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10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18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0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18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18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10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18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0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8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0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18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10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18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0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18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0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18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0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0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0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18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18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18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18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18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18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18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18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18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ht="18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ht="18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18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18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18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18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ht="18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18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18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ht="18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ht="18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ht="18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ht="18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ht="18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ht="18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ht="18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ht="18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ht="18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ht="18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ht="18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ht="18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ht="18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ht="18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ht="18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 ht="18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8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ht="18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ht="18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ht="18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8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8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8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ht="18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ht="18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ht="18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ht="18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ht="18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lançamentos</vt:lpstr>
      <vt:lpstr>BÔNUS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Silva</dc:creator>
  <cp:lastModifiedBy>Rafael Silva</cp:lastModifiedBy>
  <dcterms:created xsi:type="dcterms:W3CDTF">2024-08-17T20:31:34Z</dcterms:created>
  <dcterms:modified xsi:type="dcterms:W3CDTF">2024-08-31T18:58:45Z</dcterms:modified>
</cp:coreProperties>
</file>